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Co so du lieu" sheetId="1" r:id="rId1"/>
    <sheet name="Sheet2" sheetId="5" r:id="rId2"/>
  </sheets>
  <definedNames>
    <definedName name="_xlnm._FilterDatabase" localSheetId="0" hidden="1">'Co so du lieu'!$A$8:$H$396</definedName>
    <definedName name="_xlnm.Print_Area" localSheetId="0">'Co so du lieu'!$A$1:$H$478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2" i="1" l="1"/>
  <c r="G417" i="1"/>
  <c r="G416" i="1"/>
  <c r="G415" i="1"/>
  <c r="G398" i="1"/>
  <c r="G395" i="1"/>
  <c r="G393" i="1"/>
  <c r="G370" i="1"/>
  <c r="G369" i="1"/>
  <c r="G368" i="1"/>
  <c r="G367" i="1"/>
  <c r="G366" i="1"/>
  <c r="G364" i="1"/>
  <c r="G363" i="1"/>
  <c r="G362" i="1"/>
  <c r="G360" i="1"/>
  <c r="G359" i="1"/>
  <c r="G356" i="1"/>
  <c r="G352" i="1"/>
  <c r="G351" i="1"/>
  <c r="G350" i="1"/>
  <c r="G345" i="1"/>
  <c r="G340" i="1"/>
  <c r="G336" i="1"/>
  <c r="G335" i="1"/>
  <c r="G182" i="1"/>
  <c r="G142" i="1"/>
  <c r="G140" i="1"/>
  <c r="G130" i="1"/>
  <c r="G129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</calcChain>
</file>

<file path=xl/sharedStrings.xml><?xml version="1.0" encoding="utf-8"?>
<sst xmlns="http://schemas.openxmlformats.org/spreadsheetml/2006/main" count="2365" uniqueCount="910">
  <si>
    <t>STT</t>
  </si>
  <si>
    <t>Mã hồ sơ</t>
  </si>
  <si>
    <t>Tên tổ chức, cá nhân</t>
  </si>
  <si>
    <t>Địa chỉ</t>
  </si>
  <si>
    <t>Tên hàng hóa</t>
  </si>
  <si>
    <t>Đơn vị tính</t>
  </si>
  <si>
    <t>Số lượng/ khối lượng</t>
  </si>
  <si>
    <t>Số lô</t>
  </si>
  <si>
    <t xml:space="preserve">     UBND THÀNH PHỐ HÀ NỘI</t>
  </si>
  <si>
    <t>SỞ KHOA HỌC VÀ CÔNG NGHỆ</t>
  </si>
  <si>
    <t xml:space="preserve">CƠ SỞ DỮ LIỆU </t>
  </si>
  <si>
    <t>Các tổ chức, cá nhân đăng ký và miễn giảm kiểm tra Nhà nước về chất lượng sản phẩm, hàng hóa nhóm 2 nhập khẩu</t>
  </si>
  <si>
    <t xml:space="preserve">Công ty cổ phần Tập đoàn Sunhouse </t>
  </si>
  <si>
    <t>139 đường Nguyễn Thái Học, phường Điện Biên, quận Ba Đình, Hà Nội</t>
  </si>
  <si>
    <t>Công ty TNHH Tajima Steel Việt Nam</t>
  </si>
  <si>
    <t>Lô CN6-1, KCN Thạch Thất - Quốc Oai, xã Phùng Xá, huyện Thạch Thất, Hà Nội</t>
  </si>
  <si>
    <t>Công ty TNHH sản xuất phụ tùng Yamaha Motor Việt Nam</t>
  </si>
  <si>
    <t>Lô G1-G2, KCN Thăng Long, xã Võng La, huyện Đông Anh, Hà Nội</t>
  </si>
  <si>
    <t>Công ty TNHH Thương mại và Dịch vụ tổng hợp Vi Thiện Nhân</t>
  </si>
  <si>
    <t>Số 8 Mạc Thị Bưởi, phường Vĩnh Tuy, quận Hai Bà Trưng, Hà Nội</t>
  </si>
  <si>
    <t>Công ty cổ phần xuất nhập khẩu và xây dựng Bình Ngân</t>
  </si>
  <si>
    <t>19 ngõ 84/4 Yên Hòa, Cầu Giấy, Hà Nội</t>
  </si>
  <si>
    <t>Công ty cổ phần Casper SE</t>
  </si>
  <si>
    <t>Số 40, ngã tư Sơn Đồng, xã Sơn Đồng, huyện Hoài Đức, Hà Nội</t>
  </si>
  <si>
    <t>140 đường Nguyễn Thái Học, phường Điện Biên, quận Ba Đình, Hà Nội</t>
  </si>
  <si>
    <t>Công ty Cổ phần GOLDSUN Việt Nam</t>
  </si>
  <si>
    <t>Lô 7. Cụm công nghiệp tập trung vừa và nhỏ, phường Minh Khai, quận Bắc Từ Liêm, Hà Nội</t>
  </si>
  <si>
    <t>Công ty TNHH Volex Việt Nam</t>
  </si>
  <si>
    <t>Lô D-5B, KCN Thăng Long, xã Võng La, Đông Anh, Hà Nội</t>
  </si>
  <si>
    <t>Chi nhánh công ty TNHH LG ELECTRONICS Việt Nam Hải phòng tại Hà Nội</t>
  </si>
  <si>
    <t>Tầng 25,35,36 Keangnam Hanoi Landmark Tower, Lô E6 KĐT mới Cầu GIấy, phường Mễ Trì, quận Nam Từ Liêm, Hà Nội</t>
  </si>
  <si>
    <t>Công ty Cổ phần Quốc tế Sao Việt</t>
  </si>
  <si>
    <t>Cụm công nghiệp Hà Bình Phương, xã Hà Hồi, huyện Thường Tín, Hà Nội</t>
  </si>
  <si>
    <t>Công ty TNHH Moldpia</t>
  </si>
  <si>
    <t>Lô 29A, KCN Quang Minh, thị trấn Quang Minh, huyện Mê Linh, Hà Nội</t>
  </si>
  <si>
    <t>Công ty TNHH Panasonic Appliances Việt Nam</t>
  </si>
  <si>
    <t>Lô B-6, KCN Thăng Long, xã Võng La, huyện Đông Anh, Hà Nội</t>
  </si>
  <si>
    <t xml:space="preserve">Công ty TNHH Hanoi Steel Center </t>
  </si>
  <si>
    <t>Lô M5B KCN Thăng Long, Võng La, Đông Anh, Hà Nội</t>
  </si>
  <si>
    <t>Công ty TNHH HANWA SMC Steel Service Hà Nội</t>
  </si>
  <si>
    <t>KCN Quang Minh, thị trấn Quang Minh, huyện Mê Linh, Hà Nội</t>
  </si>
  <si>
    <t>Công ty TNHH Hitachi Astemo Hà Nội</t>
  </si>
  <si>
    <t>Lô M-6, KCN Thăng Long, Xã Võng La, huyện Đông Anh, Hà Nội</t>
  </si>
  <si>
    <t>Công ty TNHH thiết bị công trình ZQM</t>
  </si>
  <si>
    <t>Số 26, ngách 638/46 đường Ngô Gia Tự, phường Đức Giang, quận Long Biên, Hà Nội</t>
  </si>
  <si>
    <t>Công ty TNHH Công nghiệp Credit Up Việt Nam</t>
  </si>
  <si>
    <t>Lô 45A, KCN Nộ Bài, xã Quang Tiến, huyện Sóc Sơn, Hà Nội</t>
  </si>
  <si>
    <t>Công ty TNHH Thương mại và Dịch vụ tổn hợp Vi Thiện Nhân</t>
  </si>
  <si>
    <t>Công ty cổ phần vật tư thiết bị công trình Minh Đức</t>
  </si>
  <si>
    <t>Lô đất BT4C-5 và BT4C-6, đường Phúc Lợi, phường Phúc Lợi, quận Long Biên, Hà Nội</t>
  </si>
  <si>
    <t>Công ty TNHH HAL Việt Nam</t>
  </si>
  <si>
    <t>Công ty TNHH Panasonic Việt Nam</t>
  </si>
  <si>
    <t>Lô J1-J2, KCN Thăng Long, xã Kim Chung, huyện Đông Anh, Hà Nội</t>
  </si>
  <si>
    <t>Công ty TNHH xuất nhập khẩu Kim Long</t>
  </si>
  <si>
    <t>Công ty Cổ phần Nguyên Khoa - MIDEA</t>
  </si>
  <si>
    <t>Số nhà 20, ngõ 37, phố Mạc Thị Bưởi, phường Vĩnh Tuy, quận Hai Bà Trưng, Hà Nội</t>
  </si>
  <si>
    <t>Công ty TNHH Maastricht Việt Nam</t>
  </si>
  <si>
    <t>Số nhà 35 phố Đông Tác, phường Kim Liên, quận Đống Đa, Hà Nội</t>
  </si>
  <si>
    <t>Lô J1-J2 KCN Thăng Long, xã Kim Chung, huyện Đông Anh, Hà Nội</t>
  </si>
  <si>
    <t>Tầng 24 khối B Tòa nhà Sông Đà, đường Phạm Hùng, phường Mỹ Đình 1, quận Nam Từ Liêm, Hà Nội</t>
  </si>
  <si>
    <t>Công ty TNHH Tâm Hợp</t>
  </si>
  <si>
    <t>Công ty TNHH RAPIDO ASIAN</t>
  </si>
  <si>
    <t>Lô D, KCN Đồng Văn II, phường Bạch Thượng, thị xã Duy Tiên, tỉnh Hà Nam</t>
  </si>
  <si>
    <t>Dây điện</t>
  </si>
  <si>
    <t>Thép cuộn không gỉ</t>
  </si>
  <si>
    <t>Thép hợp kim dạng thanh</t>
  </si>
  <si>
    <t>Nồi cơm điện</t>
  </si>
  <si>
    <t>Thép cuộn không hợp kim</t>
  </si>
  <si>
    <t>Máy giặt</t>
  </si>
  <si>
    <t>Dây cáp điện</t>
  </si>
  <si>
    <t>Tủ lạnh</t>
  </si>
  <si>
    <t>Thép không gỉ</t>
  </si>
  <si>
    <t>Thép không hợp kim</t>
  </si>
  <si>
    <t>Thép cuộn hợp kim</t>
  </si>
  <si>
    <t>Thép hợp kim</t>
  </si>
  <si>
    <t>Thép cốt bê tông</t>
  </si>
  <si>
    <t>Điều hòa không khí</t>
  </si>
  <si>
    <t>Bếp điện từ</t>
  </si>
  <si>
    <t>Máy hút bụi</t>
  </si>
  <si>
    <t>Ấm đun nước dùng điện</t>
  </si>
  <si>
    <t>Đồ chơi trẻ em</t>
  </si>
  <si>
    <t>Máy xay sinh tố</t>
  </si>
  <si>
    <t>Dây thép không gỉ</t>
  </si>
  <si>
    <t>Nồi áp suất dùng điện</t>
  </si>
  <si>
    <t>Thép ông hợp kim</t>
  </si>
  <si>
    <t>thép không hợp kim</t>
  </si>
  <si>
    <t>Đèn led</t>
  </si>
  <si>
    <t>bộ</t>
  </si>
  <si>
    <t>chiếc</t>
  </si>
  <si>
    <t>kg</t>
  </si>
  <si>
    <t>tấn</t>
  </si>
  <si>
    <t>km</t>
  </si>
  <si>
    <t>Bộ</t>
  </si>
  <si>
    <t>Máy điều hòa không khí</t>
  </si>
  <si>
    <t>Công ty cổ phần EU Expert</t>
  </si>
  <si>
    <t>Tầng 2, tòa nhà Detech, số 8 Tôn Thất Thuyrts, phường Mỹ Đình 2, quận Nam Từ Liêm, Hà Nội</t>
  </si>
  <si>
    <t>thép tấm không hợp kim</t>
  </si>
  <si>
    <t>Lò nướng điện</t>
  </si>
  <si>
    <t>Thép tấm không hợp kim</t>
  </si>
  <si>
    <t>Nồi chiên không dầu</t>
  </si>
  <si>
    <t>Nồi nấu chậm</t>
  </si>
  <si>
    <t>Công ty Cổ phần giải pháp ánh sáng ALIS LIGHTING</t>
  </si>
  <si>
    <t>Số 6C Lý Đạo Thành, phường Tràng Tiền, quận Hoàn Kiếm, Hà Nội</t>
  </si>
  <si>
    <t>Bếp hồng ngoại</t>
  </si>
  <si>
    <t>Máy sấy tóc</t>
  </si>
  <si>
    <t>Bình thủy điện</t>
  </si>
  <si>
    <t>Máy nước nóng</t>
  </si>
  <si>
    <t>Ấm đun nước</t>
  </si>
  <si>
    <t>Công ty TNHH SUNGBO ENGINEERING Việt Nam</t>
  </si>
  <si>
    <t>KCN Thăng Long, xã Kim Chung, huyện Đông Anh, Hà Nội</t>
  </si>
  <si>
    <t>Công ty TNHH Điện tử ASTI Hà Nội</t>
  </si>
  <si>
    <t>Lô 37, KCN Quang Minh, thị trấn Quang Minh, huyện Mê Linh, Hà Nội</t>
  </si>
  <si>
    <t>Công ty TNHH Thương mại sách Nhân dân</t>
  </si>
  <si>
    <t>Số nhà 868 đường Phúc Diễn, phường Tây Mỗ, quận Nam Từ Liêm, Hà Nội</t>
  </si>
  <si>
    <t>Công ty cổ phần Saiko Việt nam</t>
  </si>
  <si>
    <t>Số 24 Hoàng Cầu, phường Ô Chợ Dừa, quận Đống Đa, Hà Nội</t>
  </si>
  <si>
    <t>Công ty TNHH RAPIDO ASIA</t>
  </si>
  <si>
    <t>Bếp điện từ đơn</t>
  </si>
  <si>
    <t>Bếp điện</t>
  </si>
  <si>
    <t>Đèn Led</t>
  </si>
  <si>
    <t>m</t>
  </si>
  <si>
    <t>Tấn</t>
  </si>
  <si>
    <t>Công ty TNHH Senshu electric Việt Nam</t>
  </si>
  <si>
    <t>Công ty Cổ phần Ideaz Việt Nam</t>
  </si>
  <si>
    <t>Số 113 Chu Huy Mân, phường Phúc Đồng, quận Long Biên, Hà Nội</t>
  </si>
  <si>
    <t>Công ty TNHH Ferroli Asean</t>
  </si>
  <si>
    <t>Lô CN7, KCN Thạch Thất - Quốc Oai, xã Phùng Xá, huyện Thạch Thất, Hà Nội</t>
  </si>
  <si>
    <t>Công ty TNHH Tiên Cát Tới</t>
  </si>
  <si>
    <t>Nhà liền kề số 38 đường 2.2 khu đô thị Gamuda Garden, phường Trần Phú, quận Hoàng Mai, Hà Nội</t>
  </si>
  <si>
    <t>Thép tấm không gỉ</t>
  </si>
  <si>
    <t>Đèn LED</t>
  </si>
  <si>
    <t>Công ty TNHH BPMC-VINA</t>
  </si>
  <si>
    <t>Số 5, ngõ Đồng Me, phường Mễ Trì, quận Nam Từ Liêm, Hà Nội</t>
  </si>
  <si>
    <t>Nồi chiên không khí</t>
  </si>
  <si>
    <t>Máy xay thịt</t>
  </si>
  <si>
    <t>Công ty TNHH Thương mại Kim loại Diệu đạt</t>
  </si>
  <si>
    <t>Số 4 đường Hoa Bằng Lăng, KĐT Long Việt, Huyện Mê linh Hà nội</t>
  </si>
  <si>
    <t>Bình đun nước nóng</t>
  </si>
  <si>
    <t>Chiếc</t>
  </si>
  <si>
    <t>mét</t>
  </si>
  <si>
    <t>Công ty Cổ phần Bóng đèn phích nước Rạng Đông</t>
  </si>
  <si>
    <t>Số 87-89 phố Hạ Đình, phường Thanh Xuân Trung, quận Thanh Xuân, Hà Nội</t>
  </si>
  <si>
    <t>Công ty Cổ phần Quốc tế SMART CHOICE</t>
  </si>
  <si>
    <t>Căn TT02 ngõ 536 MInh Khai, phường Vĩnh Tuy, quận Hai Bà Trung, Hà Nội</t>
  </si>
  <si>
    <t>Công ty TNHH POMO Quốc tế</t>
  </si>
  <si>
    <t>10-TTA, khu nhà ở 319 Bồ Đề, tổ 10, phường Bồ Đề, quận Long Biên, Hà Nội</t>
  </si>
  <si>
    <t>Công ty cổ phần công nghệ Hợp Long</t>
  </si>
  <si>
    <t>Số 6, ngõ 293 đường Tân Mai, phường Tân Mai, quận Hoàng Mai, Hà Nội</t>
  </si>
  <si>
    <t>Công ty TNHH Việt Nam Leakless</t>
  </si>
  <si>
    <t>Lô 75, KCN Nội Bài, xã Quang Tiến, huyện Sóc Sơn, Hà Nội</t>
  </si>
  <si>
    <t>Công ty TNHH Makita Việt Nam</t>
  </si>
  <si>
    <t>Kho 4-5-6, Block 16, Đường số 3, KCN VSIP II, phường Hòa Phú, TP THủ Dầu 1, tỉnh Bình Dương</t>
  </si>
  <si>
    <t>Công ty cổ phần Hà Yến</t>
  </si>
  <si>
    <t>Số 3, Lô CN6 Cụm CN tập trung vừa và nhỏ Từ Liêm, phường Minh Khai, quận Bắc Từ Liêm, Hà Nội</t>
  </si>
  <si>
    <t>Tầng 15, 16 tòa văn phòng, Lotte Mall Hà Nội, 272 Võ Chí Công, Tây Hồ, Hà Nội</t>
  </si>
  <si>
    <t>Công ty TNHH RSA</t>
  </si>
  <si>
    <t>LK4-SL36, lô TT96-07, Vinhomes Thăng Long, xã An Khánh, huyện Hoài Đức, Hà Nội</t>
  </si>
  <si>
    <t>Công ty cổ phần thương mại Jamer &amp; Partners</t>
  </si>
  <si>
    <t>Số 216-218 đường Nguyễn Trãi, phường Thượng Đình, quận Thanh Xuân, Hà Nội</t>
  </si>
  <si>
    <t>Công ty cổ phần thiết bị Viễn Đông</t>
  </si>
  <si>
    <t>Công ty CP công nghệ xanh tương lai</t>
  </si>
  <si>
    <t>Số 20A phố Huy Du, p. Cầu Diễn, Q. Nam Từ Liêm, Hà Nội</t>
  </si>
  <si>
    <t>Tầng 15, khối B, đường Phạm Hùng, P. Mỹ Đình 1, Q. Nam Từ Liêm, Hà Nội</t>
  </si>
  <si>
    <t>Công ty Cổ phần thương mại Hatech</t>
  </si>
  <si>
    <t>VP5, nhà nối 18T1 và 18T2, KĐT mới Trung Hòa Nhân Chính, Thanh Xuân, Hà Nội</t>
  </si>
  <si>
    <t>20 ngõ 84/4 Yên Hòa, Cầu Giấy, Hà Nội</t>
  </si>
  <si>
    <t>Công ty TNHH Enplas (Việt Nam)</t>
  </si>
  <si>
    <t>Lô K3,K4,K5 KCN Thăng Long, xã Võng La, huyện Đông Anh, Hà Nội</t>
  </si>
  <si>
    <t>Bếp điện từ cố định</t>
  </si>
  <si>
    <t>Bình đun nước nóng có dự trữ</t>
  </si>
  <si>
    <t xml:space="preserve">Đèn Led  </t>
  </si>
  <si>
    <t>Máy khoan cầm tay</t>
  </si>
  <si>
    <t>Máy sấy khô tay</t>
  </si>
  <si>
    <t>Máy ép chậm</t>
  </si>
  <si>
    <t>Quạt thông gió</t>
  </si>
  <si>
    <t xml:space="preserve">Thép hợp kim </t>
  </si>
  <si>
    <t>Bếp đôi điện từ cố định</t>
  </si>
  <si>
    <t>Lò vi sóng</t>
  </si>
  <si>
    <t>thép cuộn hợp kim</t>
  </si>
  <si>
    <t>Máy ép trái cây</t>
  </si>
  <si>
    <t>Nồi áp suất</t>
  </si>
  <si>
    <t>Phích đun nước</t>
  </si>
  <si>
    <t>141 đường Nguyễn Thái Học, phường Điện Biên, quận Ba Đình, Hà Nội</t>
  </si>
  <si>
    <t>142 đường Nguyễn Thái Học, phường Điện Biên, quận Ba Đình, Hà Nội</t>
  </si>
  <si>
    <t>Công ty Cổ phần Tetra Pak Việt Nam</t>
  </si>
  <si>
    <t>235 Đồng KHởi, phường Bến Nghé, quận 1, TPHCM</t>
  </si>
  <si>
    <t>Bàn là điện</t>
  </si>
  <si>
    <t>Bếp đôi hồng ngoại</t>
  </si>
  <si>
    <t>Tầng 15,16, tòa văn phòng, Lotte Mall Hà nội, 272 Vỗ chí Công, P. Phú Thượng , Q Tây hồ, TP Hà nội, Việt Nam</t>
  </si>
  <si>
    <t>Máy làm sữa hạt</t>
  </si>
  <si>
    <t>chiéc</t>
  </si>
  <si>
    <t>(Từ 01/11/2024 đến 30/11/2024)</t>
  </si>
  <si>
    <t>H26.7-241031-20</t>
  </si>
  <si>
    <t>H26.7-241031-21</t>
  </si>
  <si>
    <t>H26.7-241031-18</t>
  </si>
  <si>
    <t>H26.7-241101-03</t>
  </si>
  <si>
    <t>H26.7-241101-02</t>
  </si>
  <si>
    <t>H26.7-241101-01</t>
  </si>
  <si>
    <t>H26.7-241031-19</t>
  </si>
  <si>
    <t>H26.7-241030-09</t>
  </si>
  <si>
    <t>H26.7-241101-08</t>
  </si>
  <si>
    <t>H26.7-241101-10</t>
  </si>
  <si>
    <t>H26.7-241101-11</t>
  </si>
  <si>
    <t>H26.7-241101-09</t>
  </si>
  <si>
    <t>H26.7-241103-01</t>
  </si>
  <si>
    <t>H26.7-241103-02</t>
  </si>
  <si>
    <t>H26.7-241104-01</t>
  </si>
  <si>
    <t>H26.7-241104-03</t>
  </si>
  <si>
    <t>H26.7-241104-04</t>
  </si>
  <si>
    <t>H26.7-241104-09</t>
  </si>
  <si>
    <t>H26.7-241104-12</t>
  </si>
  <si>
    <t>H26.7-241104-07</t>
  </si>
  <si>
    <t>H26.7-241104-08</t>
  </si>
  <si>
    <t>H26.7-241104-10</t>
  </si>
  <si>
    <t>H26.7-241030-15</t>
  </si>
  <si>
    <t>H26.7-241104-17</t>
  </si>
  <si>
    <t>H26.7-241104-18</t>
  </si>
  <si>
    <t>H26.7-241104-19</t>
  </si>
  <si>
    <t>H26.7-241104-20</t>
  </si>
  <si>
    <t>H26.7-241104-21</t>
  </si>
  <si>
    <t>H26.7-241104-22</t>
  </si>
  <si>
    <t>H26.7-241104-23</t>
  </si>
  <si>
    <t>H26.7-241029-06</t>
  </si>
  <si>
    <t>H26.7-241104-11</t>
  </si>
  <si>
    <t>H26.7-241102-01</t>
  </si>
  <si>
    <t>H26.7-241102-02</t>
  </si>
  <si>
    <t>H26.7-241101-07</t>
  </si>
  <si>
    <t>H26.7-241104-14</t>
  </si>
  <si>
    <t>H26.7-241104-15</t>
  </si>
  <si>
    <t>H26.7-241104-16</t>
  </si>
  <si>
    <t>H26.7-241104-28</t>
  </si>
  <si>
    <t>H26.7-241104-29</t>
  </si>
  <si>
    <t>H26.7-241104-30</t>
  </si>
  <si>
    <t>H26.7-241104-31</t>
  </si>
  <si>
    <t>H26.7-241104-32</t>
  </si>
  <si>
    <t>H26.7-241104-05</t>
  </si>
  <si>
    <t>H26.7-241104-06</t>
  </si>
  <si>
    <t>H26.7-241105-01</t>
  </si>
  <si>
    <t>H26.7-241102-03</t>
  </si>
  <si>
    <t>H26.7-241104-24</t>
  </si>
  <si>
    <t>H26.7-241104-26</t>
  </si>
  <si>
    <t>H26.7-241104-27</t>
  </si>
  <si>
    <t>H26.7-241105-02</t>
  </si>
  <si>
    <t>H26.7-241104-25</t>
  </si>
  <si>
    <t>H26.7-241105-12</t>
  </si>
  <si>
    <t>H26.7-241105-10</t>
  </si>
  <si>
    <t>H26.7-241105-11</t>
  </si>
  <si>
    <t>H26.7-241104-13</t>
  </si>
  <si>
    <t>H26.7-241105-13</t>
  </si>
  <si>
    <t>H26.7-241105-07</t>
  </si>
  <si>
    <t>H26.7-241105-19</t>
  </si>
  <si>
    <t>H26.7-241105-18</t>
  </si>
  <si>
    <t>H26.7-241104-02</t>
  </si>
  <si>
    <t>H26.7-241105-21</t>
  </si>
  <si>
    <t>H26.7-241105-14</t>
  </si>
  <si>
    <t>H26.7-241105-15</t>
  </si>
  <si>
    <t>H26.7-241105-16</t>
  </si>
  <si>
    <t>H26.7-241105-04</t>
  </si>
  <si>
    <t>H26.7-241105-17</t>
  </si>
  <si>
    <t>H26.7-241106-01</t>
  </si>
  <si>
    <t>H26.7-241105-23</t>
  </si>
  <si>
    <t>H26.7-241105-24</t>
  </si>
  <si>
    <t>H26.7-241105-25</t>
  </si>
  <si>
    <t>H26.7-241105-26</t>
  </si>
  <si>
    <t>H26.7-241101-13</t>
  </si>
  <si>
    <t>H26.7-241105-05</t>
  </si>
  <si>
    <t>H26.7-241105-06</t>
  </si>
  <si>
    <t>H26.7-241105-08</t>
  </si>
  <si>
    <t>H26.7-241105-09</t>
  </si>
  <si>
    <t>H26.7-241105-22</t>
  </si>
  <si>
    <t>H26.7-241105-20</t>
  </si>
  <si>
    <t>H26.7-241106-03</t>
  </si>
  <si>
    <t>H26.7-241106-02</t>
  </si>
  <si>
    <t>H26.7-241106-05</t>
  </si>
  <si>
    <t>H26.7-241106-06</t>
  </si>
  <si>
    <t>H26.7-241106-07</t>
  </si>
  <si>
    <t>H26.7-241106-10</t>
  </si>
  <si>
    <t>H26.7-241106-11</t>
  </si>
  <si>
    <t>H26.7-241106-14</t>
  </si>
  <si>
    <t>H26.7-241106-15</t>
  </si>
  <si>
    <t>H26.7-241106-16</t>
  </si>
  <si>
    <t>H26.7-241106-18</t>
  </si>
  <si>
    <t>H26.7-241107-01</t>
  </si>
  <si>
    <t>H26.7-241107-02</t>
  </si>
  <si>
    <t>H26.7-241107-03</t>
  </si>
  <si>
    <t>H26.7-241106-17</t>
  </si>
  <si>
    <t>H26.7-241106-08</t>
  </si>
  <si>
    <t>H26.7-241106-12</t>
  </si>
  <si>
    <t>H26.7-241106-13</t>
  </si>
  <si>
    <t>H26.7-241106-04</t>
  </si>
  <si>
    <t>H26.7-241106-09</t>
  </si>
  <si>
    <t>H26.7-241107-07</t>
  </si>
  <si>
    <t>H26.7-241107-08</t>
  </si>
  <si>
    <t>H26.7-241107-09</t>
  </si>
  <si>
    <t>H26.7-241107-10</t>
  </si>
  <si>
    <t>H26.7-241107-11</t>
  </si>
  <si>
    <t>H26.7-241107-12</t>
  </si>
  <si>
    <t>H26.7-241107-13</t>
  </si>
  <si>
    <t>H26.7-241107-14</t>
  </si>
  <si>
    <t>H26.7-241107-15</t>
  </si>
  <si>
    <t>H26.7-241107-16</t>
  </si>
  <si>
    <t>H26.7-241107-17</t>
  </si>
  <si>
    <t>H26.7-241107-18</t>
  </si>
  <si>
    <t>H26.7-241107-19</t>
  </si>
  <si>
    <t>H26.7-241107-20</t>
  </si>
  <si>
    <t>H26.7-241107-22</t>
  </si>
  <si>
    <t>H26.7-241102-04</t>
  </si>
  <si>
    <t>H26.7-241107-25</t>
  </si>
  <si>
    <t>H26.7-241107-26</t>
  </si>
  <si>
    <t>H26.7-241107-27</t>
  </si>
  <si>
    <t>H26.7-241107-28</t>
  </si>
  <si>
    <t>H26.7-241108-05</t>
  </si>
  <si>
    <t>H26.7-241108-03</t>
  </si>
  <si>
    <t>H26.7-241108-06</t>
  </si>
  <si>
    <t>H26.7-241108-04</t>
  </si>
  <si>
    <t>H26.7-241108-01</t>
  </si>
  <si>
    <t>H26.7-241108-02</t>
  </si>
  <si>
    <t>H26.7-241108-11</t>
  </si>
  <si>
    <t>H26.7-241107-29</t>
  </si>
  <si>
    <t>H26.7-241107-24</t>
  </si>
  <si>
    <t>H26.7-241108-07</t>
  </si>
  <si>
    <t>H26.7-241030-19</t>
  </si>
  <si>
    <t>H26.7-241108-09</t>
  </si>
  <si>
    <t>H26.7-241108-12</t>
  </si>
  <si>
    <t>H26.7-241108-14</t>
  </si>
  <si>
    <t>H26.7-241108-13</t>
  </si>
  <si>
    <t>H26.7-241108-15</t>
  </si>
  <si>
    <t>H26.7-241108-08</t>
  </si>
  <si>
    <t>H26.7-241110-01</t>
  </si>
  <si>
    <t>H26.7-241110-02</t>
  </si>
  <si>
    <t>H26.7-241111-04</t>
  </si>
  <si>
    <t>H26.7-241111-05</t>
  </si>
  <si>
    <t>H26.7-241111-01</t>
  </si>
  <si>
    <t>H26.7-241111-03</t>
  </si>
  <si>
    <t>H26.7-241109-03</t>
  </si>
  <si>
    <t>H26.7-241109-04</t>
  </si>
  <si>
    <t>H26.7-241111-02</t>
  </si>
  <si>
    <t>H26.7-241107-23</t>
  </si>
  <si>
    <t>H26.7-241111-07</t>
  </si>
  <si>
    <t>H26.7-241111-20</t>
  </si>
  <si>
    <t>H26.7-241111-09</t>
  </si>
  <si>
    <t>H26.7-241111-11</t>
  </si>
  <si>
    <t>H26.7-241111-13</t>
  </si>
  <si>
    <t>H26.7-241111-14</t>
  </si>
  <si>
    <t>H26.7-241111-15</t>
  </si>
  <si>
    <t>H26.7-241111-17</t>
  </si>
  <si>
    <t>H26.7-241111-18</t>
  </si>
  <si>
    <t>H26.7-241111-08</t>
  </si>
  <si>
    <t>H26.7-241111-27</t>
  </si>
  <si>
    <t>H26.7-241111-16</t>
  </si>
  <si>
    <t>H26.7-241111-19</t>
  </si>
  <si>
    <t>H26.7-241111-25</t>
  </si>
  <si>
    <t>H26.7-241111-21</t>
  </si>
  <si>
    <t>H26.7-241109-01</t>
  </si>
  <si>
    <t>H26.7-241111-29</t>
  </si>
  <si>
    <t>H26.7-241111-30</t>
  </si>
  <si>
    <t>H26.7-241111-31</t>
  </si>
  <si>
    <t>H26.7-241111-32</t>
  </si>
  <si>
    <t>H26.7-241111-33</t>
  </si>
  <si>
    <t>H26.7-241111-28</t>
  </si>
  <si>
    <t>H26.7-241111-10</t>
  </si>
  <si>
    <t>H26.7-241111-12</t>
  </si>
  <si>
    <t>H26.7-241111-26</t>
  </si>
  <si>
    <t>H26.7-241112-02</t>
  </si>
  <si>
    <t>H26.7-241112-01</t>
  </si>
  <si>
    <t>H26.7-241112-09</t>
  </si>
  <si>
    <t>H26.7-241112-10</t>
  </si>
  <si>
    <t>H26.7-241111-34</t>
  </si>
  <si>
    <t>H26.7-241112-04</t>
  </si>
  <si>
    <t>H26.7-241112-08</t>
  </si>
  <si>
    <t>H26.7-241112-03</t>
  </si>
  <si>
    <t>H26.7-241111-06</t>
  </si>
  <si>
    <t>H26.7-241112-06</t>
  </si>
  <si>
    <t>H26.7-241111-22</t>
  </si>
  <si>
    <t>H26.7-241112-12</t>
  </si>
  <si>
    <t>H26.7-241112-24</t>
  </si>
  <si>
    <t>H26.7-241112-11</t>
  </si>
  <si>
    <t>H26.7-241112-07</t>
  </si>
  <si>
    <t>H26.7-241112-13</t>
  </si>
  <si>
    <t>H26.7-241112-14</t>
  </si>
  <si>
    <t>H26.7-241112-16</t>
  </si>
  <si>
    <t>H26.7-241112-17</t>
  </si>
  <si>
    <t>H26.7-241112-19</t>
  </si>
  <si>
    <t>H26.7-241112-20</t>
  </si>
  <si>
    <t>H26.7-241112-21</t>
  </si>
  <si>
    <t>H26.7-241112-15</t>
  </si>
  <si>
    <t>H26.7-241112-29</t>
  </si>
  <si>
    <t>H26.7-241112-30</t>
  </si>
  <si>
    <t>H26.7-241112-31</t>
  </si>
  <si>
    <t>H26.7-241113-01</t>
  </si>
  <si>
    <t>H26.7-241113-10</t>
  </si>
  <si>
    <t>H26.7-241113-19</t>
  </si>
  <si>
    <t>H26.7-241113-14</t>
  </si>
  <si>
    <t>H26.7-241112-28</t>
  </si>
  <si>
    <t>H26.7-241113-12</t>
  </si>
  <si>
    <t>H26.7-241113-24</t>
  </si>
  <si>
    <t>H26.7-241113-23</t>
  </si>
  <si>
    <t>H26.7-241113-18</t>
  </si>
  <si>
    <t>H26.7-241113-13</t>
  </si>
  <si>
    <t>H26.7-241113-08</t>
  </si>
  <si>
    <t>H26.7-241113-20</t>
  </si>
  <si>
    <t>H26.7-241113-03</t>
  </si>
  <si>
    <t>H26.7-241113-04</t>
  </si>
  <si>
    <t>H26.7-241113-07</t>
  </si>
  <si>
    <t>H26.7-241113-26</t>
  </si>
  <si>
    <t>H26.7-241113-27</t>
  </si>
  <si>
    <t>H26.7-241113-22</t>
  </si>
  <si>
    <t>H26.7-241113-06</t>
  </si>
  <si>
    <t>H26.7-241111-24</t>
  </si>
  <si>
    <t>H26.7-241112-32</t>
  </si>
  <si>
    <t>H26.7-241113-21</t>
  </si>
  <si>
    <t>H26.7-241114-01</t>
  </si>
  <si>
    <t>H26.7-241112-27</t>
  </si>
  <si>
    <t>H26.7-241114-11</t>
  </si>
  <si>
    <t>H26.7-241114-12</t>
  </si>
  <si>
    <t>H26.7-241114-13</t>
  </si>
  <si>
    <t>H26.7-241113-25</t>
  </si>
  <si>
    <t>H26.7-241114-14</t>
  </si>
  <si>
    <t>H26.7-241114-02</t>
  </si>
  <si>
    <t>H26.7-241114-21</t>
  </si>
  <si>
    <t>H26.7-241114-22</t>
  </si>
  <si>
    <t>H26.7-241114-05</t>
  </si>
  <si>
    <t>H26.7-241114-08</t>
  </si>
  <si>
    <t>H26.7-241115-02</t>
  </si>
  <si>
    <t>H26.7-241115-03</t>
  </si>
  <si>
    <t>H26.7-241115-05</t>
  </si>
  <si>
    <t>H26.7-241115-07</t>
  </si>
  <si>
    <t>H26.7-241115-08</t>
  </si>
  <si>
    <t>H26.7-241114-09</t>
  </si>
  <si>
    <t>H26.7-241115-11</t>
  </si>
  <si>
    <t>H26.7-241114-07</t>
  </si>
  <si>
    <t>H26.7-241114-10</t>
  </si>
  <si>
    <t>H26.7-241114-19</t>
  </si>
  <si>
    <t>H26.7-241114-20</t>
  </si>
  <si>
    <t>H26.7-241115-09</t>
  </si>
  <si>
    <t>H26.7-241115-10</t>
  </si>
  <si>
    <t>H26.7-241114-17</t>
  </si>
  <si>
    <t>H26.7-241115-15</t>
  </si>
  <si>
    <t>H26.7-241115-01</t>
  </si>
  <si>
    <t>H26.7-241115-04</t>
  </si>
  <si>
    <t>H26.7-241115-14</t>
  </si>
  <si>
    <t>H26.7-241115-13</t>
  </si>
  <si>
    <t>H26.7-241114-06</t>
  </si>
  <si>
    <t>H26.7-241115-12</t>
  </si>
  <si>
    <t>H26.7-241117-01</t>
  </si>
  <si>
    <t>H26.7-241117-02</t>
  </si>
  <si>
    <t>H26.7-241118-01</t>
  </si>
  <si>
    <t>H26.7-241115-21</t>
  </si>
  <si>
    <t>H26.7-241115-19</t>
  </si>
  <si>
    <t>H26.7-241115-20</t>
  </si>
  <si>
    <t>H26.7-241118-09</t>
  </si>
  <si>
    <t>H26.7-241114-18</t>
  </si>
  <si>
    <t>H26.7-241116-01</t>
  </si>
  <si>
    <t>H26.7-241118-16</t>
  </si>
  <si>
    <t>H26.7-241118-10</t>
  </si>
  <si>
    <t>H26.7-241118-11</t>
  </si>
  <si>
    <t>H26.7-241116-04</t>
  </si>
  <si>
    <t>H26.7-241118-04</t>
  </si>
  <si>
    <t>H26.7-241118-12</t>
  </si>
  <si>
    <t>H26.7-241118-13</t>
  </si>
  <si>
    <t>H26.7-241118-14</t>
  </si>
  <si>
    <t>H26.7-241118-02</t>
  </si>
  <si>
    <t>H26.7-241118-03</t>
  </si>
  <si>
    <t>H26.7-241116-03</t>
  </si>
  <si>
    <t>H26.7-241115-22</t>
  </si>
  <si>
    <t>H26.7-241118-20</t>
  </si>
  <si>
    <t>H26.7-241118-17</t>
  </si>
  <si>
    <t>H26.7-241118-18</t>
  </si>
  <si>
    <t>H26.7-241118-21</t>
  </si>
  <si>
    <t>H26.7-241116-02</t>
  </si>
  <si>
    <t>H26.7-241118-32</t>
  </si>
  <si>
    <t>H26.7-241118-33</t>
  </si>
  <si>
    <t>H26.7-241118-34</t>
  </si>
  <si>
    <t>H26.7-241118-27</t>
  </si>
  <si>
    <t>H26.7-241119-06</t>
  </si>
  <si>
    <t>H26.7-241119-01</t>
  </si>
  <si>
    <t>H26.7-241119-02</t>
  </si>
  <si>
    <t>H26.7-241118-25</t>
  </si>
  <si>
    <t>H26.7-241118-05</t>
  </si>
  <si>
    <t>H26.7-241118-19</t>
  </si>
  <si>
    <t>H26.7-241118-35</t>
  </si>
  <si>
    <t>H26.7-241118-29</t>
  </si>
  <si>
    <t>H26.7-241119-10</t>
  </si>
  <si>
    <t>H26.7-241118-23</t>
  </si>
  <si>
    <t>H26.7-241119-04</t>
  </si>
  <si>
    <t>H26.7-241119-05</t>
  </si>
  <si>
    <t>H26.7-241119-07</t>
  </si>
  <si>
    <t>H26.7-241119-16</t>
  </si>
  <si>
    <t>H26.7-241119-17</t>
  </si>
  <si>
    <t>H26.7-241119-03</t>
  </si>
  <si>
    <t>H26.7-241119-14</t>
  </si>
  <si>
    <t>H26.7-241119-15</t>
  </si>
  <si>
    <t>H26.7-241119-13</t>
  </si>
  <si>
    <t>H26.7-241118-08</t>
  </si>
  <si>
    <t>H26.7-241118-31</t>
  </si>
  <si>
    <t>H26.7-241118-30</t>
  </si>
  <si>
    <t>H26.7-241119-18</t>
  </si>
  <si>
    <t>H26.7-241120-01</t>
  </si>
  <si>
    <t>H26.7-241119-21</t>
  </si>
  <si>
    <t>H26.7-241119-23</t>
  </si>
  <si>
    <t>H26.7-241120-09</t>
  </si>
  <si>
    <t>H26.7-241120-21</t>
  </si>
  <si>
    <t>H26.7-241119-11</t>
  </si>
  <si>
    <t>H26.7-241119-12</t>
  </si>
  <si>
    <t>H26.7-241120-03</t>
  </si>
  <si>
    <t>H26.7-241120-16</t>
  </si>
  <si>
    <t>H26.7-241120-17</t>
  </si>
  <si>
    <t>H26.7-241120-18</t>
  </si>
  <si>
    <t>H26.7-241120-19</t>
  </si>
  <si>
    <t>H26.7-241120-20</t>
  </si>
  <si>
    <t>H26.7-241119-22</t>
  </si>
  <si>
    <t>H26.7-241120-10</t>
  </si>
  <si>
    <t>H26.7-241120-11</t>
  </si>
  <si>
    <t>H26.7-241120-29</t>
  </si>
  <si>
    <t>H26.7-241120-12</t>
  </si>
  <si>
    <t>H26.7-241121-02</t>
  </si>
  <si>
    <t>H26.7-241121-03</t>
  </si>
  <si>
    <t>H26.7-241121-04</t>
  </si>
  <si>
    <t>H26.7-241121-06</t>
  </si>
  <si>
    <t>H26.7-241120-26</t>
  </si>
  <si>
    <t>H26.7-241121-10</t>
  </si>
  <si>
    <t>H26.7-241120-27</t>
  </si>
  <si>
    <t>H26.7-241120-28</t>
  </si>
  <si>
    <t>H26.7-241121-01</t>
  </si>
  <si>
    <t>H26.7-241120-14</t>
  </si>
  <si>
    <t>H26.7-241121-11</t>
  </si>
  <si>
    <t>H26.7-241121-12</t>
  </si>
  <si>
    <t>H26.7-241121-13</t>
  </si>
  <si>
    <t>H26.7-241121-14</t>
  </si>
  <si>
    <t>H26.7-241120-23</t>
  </si>
  <si>
    <t>H26.7-241121-16</t>
  </si>
  <si>
    <t>H26.7-241121-08</t>
  </si>
  <si>
    <t>H26.7-241122-02</t>
  </si>
  <si>
    <t>H26.7-241122-03</t>
  </si>
  <si>
    <t>H26.7-241122-04</t>
  </si>
  <si>
    <t>H26.7-241121-23</t>
  </si>
  <si>
    <t>H26.7-241121-24</t>
  </si>
  <si>
    <t>H26.7-241121-25</t>
  </si>
  <si>
    <t>H26.7-241121-18</t>
  </si>
  <si>
    <t>H26.7-241121-21</t>
  </si>
  <si>
    <t>H26.7-241121-09</t>
  </si>
  <si>
    <t>H26.7-241122-01</t>
  </si>
  <si>
    <t>H26.7-241122-09</t>
  </si>
  <si>
    <t>H26.7-241121-20</t>
  </si>
  <si>
    <t>H26.7-241122-05</t>
  </si>
  <si>
    <t>H26.7-241122-16</t>
  </si>
  <si>
    <t>H26.7-241121-22</t>
  </si>
  <si>
    <t>H26.7-241121-07</t>
  </si>
  <si>
    <t>H26.7-241122-11</t>
  </si>
  <si>
    <t>H26.7-241122-23</t>
  </si>
  <si>
    <t>H26.7-241125-01</t>
  </si>
  <si>
    <t>H26.7-241125-03</t>
  </si>
  <si>
    <t>H26.7-241125-02</t>
  </si>
  <si>
    <t>H26.7-241125-04</t>
  </si>
  <si>
    <t>H26.7-241123-02</t>
  </si>
  <si>
    <t>H26.7-241122-20</t>
  </si>
  <si>
    <t>H26.7-241125-09</t>
  </si>
  <si>
    <t>H26.7-241125-07</t>
  </si>
  <si>
    <t>H26.7-241125-08</t>
  </si>
  <si>
    <t>H26.7-241122-22</t>
  </si>
  <si>
    <t>H26.7-241122-24</t>
  </si>
  <si>
    <t>H26.7-241125-06</t>
  </si>
  <si>
    <t>H26.7-241125-21</t>
  </si>
  <si>
    <t>H26.7-241125-19</t>
  </si>
  <si>
    <t>H26.7-241125-13</t>
  </si>
  <si>
    <t>H26.7-241125-12</t>
  </si>
  <si>
    <t>H26.7-241125-15</t>
  </si>
  <si>
    <t>H26.7-241125-11</t>
  </si>
  <si>
    <t>H26.7-241125-14</t>
  </si>
  <si>
    <t>H26.7-241125-24</t>
  </si>
  <si>
    <t>H26.7-241125-25</t>
  </si>
  <si>
    <t>H26.7-241125-26</t>
  </si>
  <si>
    <t>H26.7-241125-27</t>
  </si>
  <si>
    <t>H26.7-241125-28</t>
  </si>
  <si>
    <t>H26.7-241125-29</t>
  </si>
  <si>
    <t>H26.7-241126-03</t>
  </si>
  <si>
    <t>H26.7-241126-04</t>
  </si>
  <si>
    <t>H26.7-241126-05</t>
  </si>
  <si>
    <t>H26.7-241123-04</t>
  </si>
  <si>
    <t>H26.7-241126-02</t>
  </si>
  <si>
    <t>H26.7-241126-06</t>
  </si>
  <si>
    <t>H26.7-241126-07</t>
  </si>
  <si>
    <t>H26.7-241125-22</t>
  </si>
  <si>
    <t>H26.7-241125-23</t>
  </si>
  <si>
    <t>H26.7-241126-15</t>
  </si>
  <si>
    <t>H26.7-241126-16</t>
  </si>
  <si>
    <t>H26.7-241122-13</t>
  </si>
  <si>
    <t>H26.7-241122-15</t>
  </si>
  <si>
    <t>H26.7-241126-10</t>
  </si>
  <si>
    <t>H26.7-241126-17</t>
  </si>
  <si>
    <t>H26.7-241126-12</t>
  </si>
  <si>
    <t>H26.7-241126-13</t>
  </si>
  <si>
    <t>H26.7-241126-01</t>
  </si>
  <si>
    <t>H26.7-241126-11</t>
  </si>
  <si>
    <t>H26.7-241125-05</t>
  </si>
  <si>
    <t>H26.7-241125-10</t>
  </si>
  <si>
    <t>H26.7-241126-18</t>
  </si>
  <si>
    <t>H26.7-241126-19</t>
  </si>
  <si>
    <t>H26.7-241126-20</t>
  </si>
  <si>
    <t>H26.7-241126-25</t>
  </si>
  <si>
    <t>H26.7-241126-26</t>
  </si>
  <si>
    <t>H26.7-241126-27</t>
  </si>
  <si>
    <t>H26.7-241126-22</t>
  </si>
  <si>
    <t>H26.7-241126-24</t>
  </si>
  <si>
    <t>H26.7-241126-08</t>
  </si>
  <si>
    <t>H26.7-241123-01</t>
  </si>
  <si>
    <t>H26.7-241127-02</t>
  </si>
  <si>
    <t>H26.7-241127-03</t>
  </si>
  <si>
    <t>H26.7-241127-04</t>
  </si>
  <si>
    <t>H26.7-241125-20</t>
  </si>
  <si>
    <t>H26.7-241127-08</t>
  </si>
  <si>
    <t>H26.7-241127-13</t>
  </si>
  <si>
    <t>H26.7-241127-07</t>
  </si>
  <si>
    <t>H26.7-241127-16</t>
  </si>
  <si>
    <t>H26.7-241127-17</t>
  </si>
  <si>
    <t>H26.7-241127-18</t>
  </si>
  <si>
    <t>H26.7-241127-19</t>
  </si>
  <si>
    <t>H26.7-241127-20</t>
  </si>
  <si>
    <t>H26.7-241127-01</t>
  </si>
  <si>
    <t>H26.7-241127-14</t>
  </si>
  <si>
    <t>H26.7-241128-01</t>
  </si>
  <si>
    <t>H26.7-241128-02</t>
  </si>
  <si>
    <t>H26.7-241127-11</t>
  </si>
  <si>
    <t>H26.7-241128-04</t>
  </si>
  <si>
    <t>H26.7-241128-15</t>
  </si>
  <si>
    <t>H26.7-241128-12</t>
  </si>
  <si>
    <t>H26.7-241128-16</t>
  </si>
  <si>
    <t>H26.7-241126-14</t>
  </si>
  <si>
    <t>H26.7-241126-23</t>
  </si>
  <si>
    <t>H26.7-241128-05</t>
  </si>
  <si>
    <t>H26.7-241127-05</t>
  </si>
  <si>
    <t>H26.7-241127-06</t>
  </si>
  <si>
    <t>H26.7-241128-06</t>
  </si>
  <si>
    <t>H26.7-241128-08</t>
  </si>
  <si>
    <t>H26.7-241128-11</t>
  </si>
  <si>
    <t>H26.7-241128-20</t>
  </si>
  <si>
    <t>H26.7-241128-09</t>
  </si>
  <si>
    <t>H26.7-241128-22</t>
  </si>
  <si>
    <t>H26.7-241128-27</t>
  </si>
  <si>
    <t>H26.7-241128-25</t>
  </si>
  <si>
    <t>H26.7-241129-06</t>
  </si>
  <si>
    <t>H26.7-241129-01</t>
  </si>
  <si>
    <t>H26.7-241129-02</t>
  </si>
  <si>
    <t>H26.7-241129-03</t>
  </si>
  <si>
    <t>H26.7-241129-04</t>
  </si>
  <si>
    <t>H26.7-241129-05</t>
  </si>
  <si>
    <t>H26.7-241128-26</t>
  </si>
  <si>
    <t>H26.7-241128-07</t>
  </si>
  <si>
    <t>H26.7-241128-10</t>
  </si>
  <si>
    <t>H26.7-241129-10</t>
  </si>
  <si>
    <t>H26.7-241129-11</t>
  </si>
  <si>
    <t>H26.7-241129-12</t>
  </si>
  <si>
    <t>H26.7-241129-13</t>
  </si>
  <si>
    <t>H26.7-241129-14</t>
  </si>
  <si>
    <t>H26.7-241128-21</t>
  </si>
  <si>
    <t>Công ty TNHH Một thành viên VBA 197</t>
  </si>
  <si>
    <t>Số nhà 137 phố Vác, xã Dân Hòa, huyện Thanh Oai, Hà Nội</t>
  </si>
  <si>
    <t>Công ty TNHH Xuất nhập khẩu Thương mại Yên Phát</t>
  </si>
  <si>
    <t>L10-L06, KĐT mới Dương Nội, phường La Khê, quận Hà Đông, Hà Nội</t>
  </si>
  <si>
    <t>Thôn Hoàng dương, xã Mai Đình, huyện Sóc Sơn, TP Hà Nội</t>
  </si>
  <si>
    <t>Công ty cổ phần Bao bì kim loại Việt Nam</t>
  </si>
  <si>
    <t>Số 10, ngõ 2 Trần Quý Kiên, phường Dịch Vọng, quận Cầu Giấy, Hà Nội</t>
  </si>
  <si>
    <t>Công ty TNHH Montek Việt Nam</t>
  </si>
  <si>
    <t>P901, tòa nhà Hoa Cương, số 80B Nguyễn Văn Cừ, phường Bồ Đề, quận Long BIên, Hà Nội</t>
  </si>
  <si>
    <t>Chi nhánh công ty TNHH sản xuất Thương Mại và XNK KOCU VN</t>
  </si>
  <si>
    <t>Nguyễn Văn Linh, Phường Gia Thụy, Quận Long Biên, Hà Nội</t>
  </si>
  <si>
    <t>Công ty TNHH Kỹ thuật Ktech Việt Nam</t>
  </si>
  <si>
    <t>Lô E6-12, đường 19, Khu đô thị Hà Phong, xã Tiền Phong, huyện Mê Linh, Hà Nội</t>
  </si>
  <si>
    <t>Công ty TNHH Công nghiệp Broad Bright Sakura Việt Nam</t>
  </si>
  <si>
    <t>Lô 40+41A, KCN Nội Bài, xã Quang Tiến, huyện Sóc Sơn, Hà Nội</t>
  </si>
  <si>
    <t>Công ty TNHH Thương mại dịch vụ kỹ thuật Nam Phát</t>
  </si>
  <si>
    <t>02B Phổ Quang, Phường 2, Q. Tân Bình, thành phố Hồ Chí Minh</t>
  </si>
  <si>
    <t>Công ty TNHH Fine Industry and Trade Việt Nam</t>
  </si>
  <si>
    <t>KĐT Lê Trọng Tấn, Geleximco, Phường Dương Nội, Hà Đông, HN</t>
  </si>
  <si>
    <t>143 đường Nguyễn Thái Học, phường Điện Biên, quận Ba Đình, Hà Nội</t>
  </si>
  <si>
    <t>Công ty Cổ phần ORISTAR</t>
  </si>
  <si>
    <t>Tầng 9, Tòa nhà Detech, số 8 Tôn Thất Thuyết, phường Mỹ Đình, quận Nam Từ Liêm, Hà Nội</t>
  </si>
  <si>
    <t>Công ty TNHH LOUIS VUITTON Việt Nam</t>
  </si>
  <si>
    <t>P3, Tầng 1, tòa nhà Trung tâm Quốc tế, số 17 phố Ngô Quyền, phường Tràng Tiền, quận Hoàn Kiếm, Hà Nội</t>
  </si>
  <si>
    <t>Công ty TNHH AMER</t>
  </si>
  <si>
    <t>K159/59 Trần Văn Đang, Phường 11, Quận 3, TP HCM</t>
  </si>
  <si>
    <t>Công ty TNHH thương mại Khánh NGọc KOREA</t>
  </si>
  <si>
    <t>Thôn Yên Đình, xã Xuân Đỉnh, Phúc Thọ, Hà Nội</t>
  </si>
  <si>
    <t>Công ty TNHH Leveraga Knowledge Việt Nam</t>
  </si>
  <si>
    <t>106 Nguyễn Du, Hai Bà Trưng, Hà Nội</t>
  </si>
  <si>
    <t xml:space="preserve">Công ty TNHH  Tâm Hợp </t>
  </si>
  <si>
    <t>Công ty CP Tập đoàn Shunhouse</t>
  </si>
  <si>
    <t>Số 139 phố Nguyễn Thái Học, quận Ba Đình, TP Hà Nội</t>
  </si>
  <si>
    <t>Công ty Cp Bóng đèn phích nước Rạng đông</t>
  </si>
  <si>
    <t>Số 87-89 phố Hạ định, phường Thanh Xuân, quận Thanh Xuân. TP Hà nội</t>
  </si>
  <si>
    <t>Công ty TNHH Thương mại và dịch vụ tổng hợp An Trường Thịnh</t>
  </si>
  <si>
    <t>Xóm Đình, thôn Nguyệt Vọng, xã Tam Giang, Yên Phong, Bắc Ninh</t>
  </si>
  <si>
    <t>Công ty TNHH Nisei Elec tric Hà Nội</t>
  </si>
  <si>
    <t>XLô I-3, KCN Thăng Long, Kim Chung, Đông Anh, Hà Nội</t>
  </si>
  <si>
    <t>Công ty TNHH Đầu thương mại và XNK Phúc Quang</t>
  </si>
  <si>
    <t>Số 7 ngách 16/77 ngõ 77 phố 8/3, phường Quỳnh Mai, quận Hai Bà Trưng. TP Hà nội</t>
  </si>
  <si>
    <t>Công ty TNHH Hà nội Steel Center</t>
  </si>
  <si>
    <t>Công ty TNHH Tân Thế Kỷ</t>
  </si>
  <si>
    <t>Tầng 8, tòa nhà Leadvisors Tower, 643 Phạm Văn Đồng, Cổ Nhuế 1, Bắc Từ Liêm, Hà Nội</t>
  </si>
  <si>
    <t>Công ty TNHH Thương mại và Dịch vụ Vi Thiện Nhân</t>
  </si>
  <si>
    <t>Sô 8 Mạc thị Bưởi, phường Vĩnh Tuy, quận Hai Bà Trưng, TP Hà nội</t>
  </si>
  <si>
    <t>Công ty TNHH du lịch Thái Bình</t>
  </si>
  <si>
    <t>SốThôn Lão Nội, xã Phú Nghĩa, huyện Lạc Thủy, Hòa Bình</t>
  </si>
  <si>
    <t>Công ty CP TBS Group</t>
  </si>
  <si>
    <t>Xóm Chợ, xã Kim Nỗ, huyện Đông Anh, TP HN</t>
  </si>
  <si>
    <t>Công ty TNHH MD consumer electric Appilance Việt Nam</t>
  </si>
  <si>
    <t>Số 24-26, đường B4, phường An Lợi Đông, thành phố Thủ Đức, TP HCM</t>
  </si>
  <si>
    <t>Công ty Cp tập đoàn LORCA</t>
  </si>
  <si>
    <t>Thôn Bái Xuyên, xã Minh Tân, H. Phú Xuyên, TP Hà Nội</t>
  </si>
  <si>
    <t>Công ty cổ phần kinh doanh thương mại và xuất nhập khẩu Việt Nam</t>
  </si>
  <si>
    <t>Tầng 4 Tòa nhà SIMCO, đường Phạm Hùng, Mỹ Đình 1, quận Nam Từ Liêm, Hà Nội</t>
  </si>
  <si>
    <t>Công ty cổ phần thương mại HATECH</t>
  </si>
  <si>
    <t>VP5, nhà nối 18T1 và 18T2, khu đô thị mới Trung Hòa, Nhân Chính, Thanh Xuân, Hà Nội</t>
  </si>
  <si>
    <t>Công ty TNHH Một thành viên KIDSONLINE</t>
  </si>
  <si>
    <t>Số 6, ngách 35, ngõ 81 phố Linh Lang, phường Cống Vị, quận Ba Đình, Hà Nội</t>
  </si>
  <si>
    <t>Công ty TNHH Phát triển Kỹ thuật và Dịch vụ Quang Minh</t>
  </si>
  <si>
    <t>Lầu 19, P1901, TN SaiGon Trade Center, 37 Tôn Đức Thắng, phường Bến Nghé, quận 1, Hà Nội</t>
  </si>
  <si>
    <t>Công ty TNHH Việt Nam ETO</t>
  </si>
  <si>
    <t>Tầng 4, Tòa nhà 115 Lê Duẩn, phường Cửa Nam, quận Hoàn Kiếm, Hà Nội</t>
  </si>
  <si>
    <t>Công ty Cổ phần Công nghệ Windtech Việt Nam</t>
  </si>
  <si>
    <t>Tổ 7, thị trấn Quang Minh, Mê Linh, Hà Nội</t>
  </si>
  <si>
    <t>Tầng 2, tòa nhà Detech, số 8 Tôn Thất Thuyết, phường Mỹ Đình 2, quận Nam Từ Liêm, Hà Nội</t>
  </si>
  <si>
    <t>Công ty Cổ phần thương mại Hoàng Bách</t>
  </si>
  <si>
    <t>Số 5 phố Hàng Cót, phường Hàng Mã, quận Hoàn Kiếm, Hà Nội</t>
  </si>
  <si>
    <t>Công ty Cổ phần Tobe Việt Nam</t>
  </si>
  <si>
    <t>Số nhà 26A, Ngõ 62 phố Mai Động, phường Mai Động, quận Hoàng Mai, Hà Nội</t>
  </si>
  <si>
    <t>Công ty cổ phần Landa Studio</t>
  </si>
  <si>
    <t>Số 75 Cổ Linh, Thạch Bàn, Long Biên, Hà Nội</t>
  </si>
  <si>
    <t>Công ty cổ phần Thương mại và dịch vụ Trang trí GEE</t>
  </si>
  <si>
    <t>Tầng 3, Tòa nhà The Terra, số 83 Hào Nam, phường Ô Chợ Dừa, quận Đống Đa, Hà Nội</t>
  </si>
  <si>
    <t>Công ty TNHH DĐiện tử cơ khí chính xác RT</t>
  </si>
  <si>
    <t>Phòng 402, tầng 4, tòa nhà Nhật An, số 30D Kim Mã Thượng , phường Cống Vị , quận Ba Đình, Hà Nội</t>
  </si>
  <si>
    <t>Công ty TNHH xuất nhập khẩu Trung Ninh</t>
  </si>
  <si>
    <t>NO.o8.LH271, Khu Cổng Đồng, P La Khê, Q Hà Đông, Hà Nội</t>
  </si>
  <si>
    <t>Công ty TNHH cơ điện và xây dựng Quốc tế Hoa Nam</t>
  </si>
  <si>
    <t>Căn Phophouse ML6-06A, Khu Vinhomes Green Bay, số 7 Đại Lộ Thăng Long, phường Mễ Trì, quận Nam Từ Liêm, Hà Nội</t>
  </si>
  <si>
    <t>Công ty TNHH D&amp;D VINA</t>
  </si>
  <si>
    <t>BT5, Khu nhà ở 18-4, số 134 đường Thanh Bình, phường Mộ Lao, quận Hà Đông, Hà Nội</t>
  </si>
  <si>
    <t>Công ty CP tập đoàn Pandahome</t>
  </si>
  <si>
    <t>Số 16, đường Thanh lân, P. Thanh Trì, Q Hoàng Mai, Hà Nội</t>
  </si>
  <si>
    <t>Công ty TNHH Kouple</t>
  </si>
  <si>
    <t>D28-Ô 11. khu D. KĐT Geleximco, Dương Nội, Hà Đông, Hà Nội</t>
  </si>
  <si>
    <t>Công ty cổ phần Phúc Thành  Việt Nam</t>
  </si>
  <si>
    <t>Tầng 3, số 51 Lê Đại Hành, Phường Lê Đại Hành, quận Hai Bà Trưng, Tp. Hà Nội</t>
  </si>
  <si>
    <t>Công ty TNHH sản xuất Thang máy Smartrise Việt Na</t>
  </si>
  <si>
    <t>Số 6BT2, Ngõ 66, đường Kim Giang, phường Đại Kim, quận Hoàng Mai, TP Hà Nội</t>
  </si>
  <si>
    <t>Công ty Cổ phần xuất nhập khẩu và Thương mại Sao Việt</t>
  </si>
  <si>
    <t>Số 18, ngách 162/23 đường Khương Đình, phường Hạ Đình, quận Thanh Xuân, Hà Nội</t>
  </si>
  <si>
    <t>Công ty TNHH Đức Thuận Phát</t>
  </si>
  <si>
    <t>Số 423 đường Bát Khối, phường Long Biên, quận Long BIên, Hà Nội</t>
  </si>
  <si>
    <t>Công ty TNHH Hafle VN</t>
  </si>
  <si>
    <t>Số 9 Đoàn Văn Bơ, P13,Q4, TP HCM, VN</t>
  </si>
  <si>
    <t>Sô 139 Nguyễn Thái Học, quận Ba đình, TP Hà nội</t>
  </si>
  <si>
    <t>Công ty CP Robot Công nghệ cao Steam Việt Nam</t>
  </si>
  <si>
    <t>NV1, khu nhà ở cho CBCS cục B42, B57, Tông cục V, Bộ Công an, xã Tân triều, Huyện Thanh trì, TP Hà nội</t>
  </si>
  <si>
    <t>Công ty Cổ phần GoldSUN Việt Nam</t>
  </si>
  <si>
    <t>Lô 7, cụm CN tập trụng vừa và nhỏ, p Minh khai, q Bắc Từ liêm, TP Hà nội</t>
  </si>
  <si>
    <t>Công ty CP Tập đoàn MUTOSI</t>
  </si>
  <si>
    <t>Số 31, Ngõ 38 đường Ngọc hồi, TTCN Vận tải ô tô số 8, Phường Hoàng liệt, Q Hoàng mai, TP Hà nội</t>
  </si>
  <si>
    <t>Công ty TNHH CT- WEARNES Việt Nam</t>
  </si>
  <si>
    <t>Lô HH-02, KĐT PartCity Hà nội, đường Lê Trọng Tấn, Phương La Khê, q Hà đông, TP Hà nội</t>
  </si>
  <si>
    <t>Công ty TNHH Tư vấn và xây lắp điện MAXWELL</t>
  </si>
  <si>
    <t>14-TM6-6, The Manor Central Park Nguyễn xiển, xã Thanh liệt, H Thanh trì, TP Hà nôi</t>
  </si>
  <si>
    <t>Công ty CP LEGEND GLOBAL CONNECT Việt nam</t>
  </si>
  <si>
    <t>Số 11, ngách 38, ngõ 5, phố Từ Hoa, phường Quảng An, quận Tây Hồ, TP Hà Nội.</t>
  </si>
  <si>
    <t>Công ty TNHH Thương mại Máy tính Thiên khánh</t>
  </si>
  <si>
    <t>Số 17/1/31 phố Nguyễn chí Thanh, phường Ngọc Khánh, quận Ba Đình, TP Hà nội</t>
  </si>
  <si>
    <t>Công ty Cổ phần Thương mại HATECH</t>
  </si>
  <si>
    <t>VP5, nhà noois18T1và 18T2, KĐT Trung hòa, quận Thanh Xuân, TP Hà nội</t>
  </si>
  <si>
    <t>Tầng 6 tòa nhà Viễn đông, 36 phố Hoàng Cầu, Phường Ô chợ Dừa, Quận Đống đa, TP Hà nội</t>
  </si>
  <si>
    <t>Công ty TNHH TOTTOT Việt Nam</t>
  </si>
  <si>
    <t>Số 106 đường Tôn Đức Thắng, Phường Quốc Tử Giám, quận Đống Đa , TP Hà nội</t>
  </si>
  <si>
    <t>Công ty CP Thương mại JAMES &amp; PARTNERS</t>
  </si>
  <si>
    <t>Công ty TNHH Leverage Knowledge Việt Nam</t>
  </si>
  <si>
    <t>Công ty TNHH Sản xuất và Thương mại PICENZA Việt Nam</t>
  </si>
  <si>
    <t>Lô 39B, khu công nghiệp Quang Minh, Mê Linh, Hà Nội</t>
  </si>
  <si>
    <t>Công ty cổ phần Hoàng Phú Logistics Quốc tế</t>
  </si>
  <si>
    <t>Số 144 đường Khương Đình, phường Hạ Đình, quận Thanh Xuân, Hà Nội</t>
  </si>
  <si>
    <t>Cty TNHH Xuất nhập khẩu Kim Long</t>
  </si>
  <si>
    <t>Công ty TNHH Thương mại Hùng Trang Hưng</t>
  </si>
  <si>
    <t>Số 15A, đường Vương Thừa Vũ, phường Khương Mai, quận Thanh Xuân, Hà Nội</t>
  </si>
  <si>
    <t>Công ty cổ phần TBS GROUP</t>
  </si>
  <si>
    <t>Lô B19 KCN Thăng Long, xã Kim Chung, huyện Đông Anh, Hà Nội</t>
  </si>
  <si>
    <t>Công ty Cổ phần TBS GROUP</t>
  </si>
  <si>
    <t>Công ty TNHH Kỹ thuật Kim loại LiHai</t>
  </si>
  <si>
    <t>Lô 38E, KCN Quang Minh, thị trấn Mê Linh, huyện Mê Linh, Hà Nội</t>
  </si>
  <si>
    <t>Công ty TNHH điện tử Meiko Việt Nam</t>
  </si>
  <si>
    <t>Lô CN9, KCN Thạch Thất, Quốc Oai, xã Phùng Xá, huyện Thạch Thất, Hà Nội</t>
  </si>
  <si>
    <t>Công ty TNHH Thép đặc biệt An Thành Phát</t>
  </si>
  <si>
    <t>Km1, quốc lộ 3,xã Yên Viên, huyện Gia Lâm, Hà Nội</t>
  </si>
  <si>
    <t>Thôn Hoàng Dương, xã Mai Đình, huyện Sóc Sơn, Hà Nội</t>
  </si>
  <si>
    <t>Công ty TNHH Dịch vụ mua hàng quốc tế BFY</t>
  </si>
  <si>
    <t>Số 66 phố Phan Đình Phùng, phường Quán Thánh, quận Ba Đình, Hà Nội</t>
  </si>
  <si>
    <t>Số 3, Lô Cn6 Cụm công nghiệp vừa và nhỏ Từ Liêm, phường Minh Khai, quận Bắc Từ Liêm, Hà Nội</t>
  </si>
  <si>
    <t>Tầng 15,16 tòa văn phòng, Lote Mall Hà Nội, 272 Võ Chí Công, P.Phú Thượng, Q.Tây Hồ, TP.Hà Nội</t>
  </si>
  <si>
    <t>Công ty TNHH cơ khí Thủy Đức Thịnh</t>
  </si>
  <si>
    <t>Số 45/5A Phạm Phú Thứ, phường Hạ Ly, Q.Hồng Bàng, TP.Hải Phòng</t>
  </si>
  <si>
    <t>Công ty cổ phần ứng dụng và phát triển công nghệ thông tin</t>
  </si>
  <si>
    <t>Tầng 5,6 tòa văn phòng khu A, số 705 Lạc Long Quân, P.Phú Thượng, Q.Tây Hồ, TP.Hà Hội</t>
  </si>
  <si>
    <t>Số 25 ngõ 7 Hoàng Minh Đạo, phường Bồ Đề, quận Long Biên, Hà Nội</t>
  </si>
  <si>
    <t>Công ty TNHH Điện tử Samsung HCMC CE Compex- Chi nhánh thành phố Hồ Chí Minh</t>
  </si>
  <si>
    <t>Tầng 25, tòa nhà Bitexco Finalcial, số 2, đường Hải Triều, phường Bến Nghé, quận 1, TP.HCM</t>
  </si>
  <si>
    <t>Công ty CP Tập đoàn Sunhose</t>
  </si>
  <si>
    <t>Số 139 đường Nguyễn Thái Học,Ba đình, Hà nội</t>
  </si>
  <si>
    <t>Công ty TNHH SWS Việt Nam</t>
  </si>
  <si>
    <t>Số 264, Tổ 12, Thị trấn Đông Anh, huyện Đông Anh, Hà Nội</t>
  </si>
  <si>
    <t>Công ty TNHH đầu tư và 
phát triển Đức Chính</t>
  </si>
  <si>
    <t>Tầng 2, tòa nhà Trung Yên 1, 
KĐT Trung Yên, P. Trung Hòa, Cầu Giấy, Hà Nội</t>
  </si>
  <si>
    <t>Công ty TNHH Xuất nhập khẩu HSH Việt Nam</t>
  </si>
  <si>
    <t>Tầng 6, số 104 Trần Duy Hưng, phường Trung Hòa, quận Cầy Giấy, Tp. Hà Nội</t>
  </si>
  <si>
    <t>Công ty TNHH Housewise Concept</t>
  </si>
  <si>
    <t>Lô A5 KĐT Nam Thăng Long giai đoạn II, Phạm Văn Đồng, quận Bắc Từ Liêm, Hà Nội</t>
  </si>
  <si>
    <t>Máy duỗi tóc</t>
  </si>
  <si>
    <t>Que thép hợp kim</t>
  </si>
  <si>
    <t>dây điện</t>
  </si>
  <si>
    <t>Thép không  hợp kim</t>
  </si>
  <si>
    <t>Ống thép không gỉ</t>
  </si>
  <si>
    <t>Đồ chơi trẻ m</t>
  </si>
  <si>
    <t>Nổi lẩu điện</t>
  </si>
  <si>
    <t>Tủ trưng bày rượu</t>
  </si>
  <si>
    <t>Thép hợp dạng thanh</t>
  </si>
  <si>
    <t>Gặm nướu Mama</t>
  </si>
  <si>
    <t>Bộ thiết bị OLLO</t>
  </si>
  <si>
    <t>Thép PCM dạng tấm</t>
  </si>
  <si>
    <t>Âm đun nước dùng điện</t>
  </si>
  <si>
    <t>Máy diều hòa không khí</t>
  </si>
  <si>
    <t>bếp điện từ đôi cố định</t>
  </si>
  <si>
    <t>Nồi cơm điện, ấm đun nước</t>
  </si>
  <si>
    <t>Tủ thương mại</t>
  </si>
  <si>
    <t>Thép cuộn không kim</t>
  </si>
  <si>
    <t>Thép thanh không gỉ</t>
  </si>
  <si>
    <t>Âm đun nước dùng điện, Nồi nấu chậm, Ấm sắc thuốc dùng điện</t>
  </si>
  <si>
    <t>Thép ống không gỉ</t>
  </si>
  <si>
    <t>Nồi áấp suất</t>
  </si>
  <si>
    <t>Bếp nướng dùng điện</t>
  </si>
  <si>
    <t>Đèn led di động</t>
  </si>
  <si>
    <t>Bếp điện từ âm</t>
  </si>
  <si>
    <t>Dàn nóng điều hòa</t>
  </si>
  <si>
    <t>Thanh thép không gỉ</t>
  </si>
  <si>
    <t>Quạt ly tâm</t>
  </si>
  <si>
    <t>Chảo điện/ ca lẩu điện</t>
  </si>
  <si>
    <t>Nồi lẩu điện</t>
  </si>
  <si>
    <t>Thép tấm hợp kim</t>
  </si>
  <si>
    <t>Tủ giữ lạnh và trưng bày rượu</t>
  </si>
  <si>
    <t>Tủ mát</t>
  </si>
  <si>
    <t>Ấm điện đa năng</t>
  </si>
  <si>
    <t>Ấm sắc thuốc</t>
  </si>
  <si>
    <t>Cáp điện</t>
  </si>
  <si>
    <t>Quạt chăn gió</t>
  </si>
  <si>
    <t>Quạt thông  gió</t>
  </si>
  <si>
    <t>Bếp điện từ 2 vùng nấu</t>
  </si>
  <si>
    <t>Thú nhồi bông</t>
  </si>
  <si>
    <t>Chảo điện</t>
  </si>
  <si>
    <t>Bóng đèn LED</t>
  </si>
  <si>
    <t>máy xay thịt</t>
  </si>
  <si>
    <t>Nồi cơm điện tử</t>
  </si>
  <si>
    <t>Cây nước nóng</t>
  </si>
  <si>
    <t>Thép tấm PCM</t>
  </si>
  <si>
    <t>Đèn LED gắn trần</t>
  </si>
  <si>
    <t>Bộ đồ chơi: Xếp hình</t>
  </si>
  <si>
    <t>Khay nướng điện</t>
  </si>
  <si>
    <t>Dàn nóng điều hòa,, Dàn lạnh điều hòa, Bộ điều hòa không khí</t>
  </si>
  <si>
    <t>Tủ lanh</t>
  </si>
  <si>
    <t>Bếp điện từ đôi</t>
  </si>
  <si>
    <t xml:space="preserve">Bàn là điện </t>
  </si>
  <si>
    <t>Dây dẫn điện dạng cuộn</t>
  </si>
  <si>
    <t>Tủ đông</t>
  </si>
  <si>
    <t xml:space="preserve">thép không gỉ </t>
  </si>
  <si>
    <t>thép không gỉ thanh tròn</t>
  </si>
  <si>
    <t>Bộ lắp ráp hình</t>
  </si>
  <si>
    <t>Bế nường điện</t>
  </si>
  <si>
    <t>lò hấp nướng</t>
  </si>
  <si>
    <t>Chảo điện, vỉ nướng</t>
  </si>
  <si>
    <t xml:space="preserve"> nồi cơm điện và ấm đun nước</t>
  </si>
  <si>
    <t>nồi hấp</t>
  </si>
  <si>
    <t>Thép thanh không hợp kim</t>
  </si>
  <si>
    <t>thép cốt bê tông</t>
  </si>
  <si>
    <t>bình đun nước nóng có dự trữ</t>
  </si>
  <si>
    <t>bình đun nước nóng trực tiếp</t>
  </si>
  <si>
    <t>Thép tấm</t>
  </si>
  <si>
    <t>Máy là tóc</t>
  </si>
  <si>
    <t>Nồi cơm điện, nồi áp suất</t>
  </si>
  <si>
    <t>Máy ép trái cây, máy xay sinh tố</t>
  </si>
  <si>
    <t>Tấm thép không hợp kim</t>
  </si>
  <si>
    <t>Bóng đèn led</t>
  </si>
  <si>
    <t>Bóng đèn led gắn tường</t>
  </si>
  <si>
    <t>Máy ép trái cây, máy xay sinh tố, vắt cam</t>
  </si>
  <si>
    <t>Mấy điều hòa</t>
  </si>
  <si>
    <t>Ấm đun nước điện</t>
  </si>
  <si>
    <t>Dàn lạnh âm trần</t>
  </si>
  <si>
    <t xml:space="preserve">Bếp điện từ </t>
  </si>
  <si>
    <t>Bếp từ</t>
  </si>
  <si>
    <t>Nồi hấp điện</t>
  </si>
  <si>
    <t>Ông thép không gỉ</t>
  </si>
  <si>
    <t xml:space="preserve">Đồ chơi trẻ em thú nhồi bông </t>
  </si>
  <si>
    <t xml:space="preserve">Dây điện                                                                                              </t>
  </si>
  <si>
    <t>Máy nước nóng lạnh</t>
  </si>
  <si>
    <t>Lò hấp</t>
  </si>
  <si>
    <t>Tân</t>
  </si>
  <si>
    <t>cái</t>
  </si>
  <si>
    <t>tân</t>
  </si>
  <si>
    <t>tấm</t>
  </si>
  <si>
    <t>chiếc+bộ</t>
  </si>
  <si>
    <t>Con</t>
  </si>
  <si>
    <t>Hộp</t>
  </si>
  <si>
    <t>Chiếc, bộ</t>
  </si>
  <si>
    <t>cuộn/ 30.48m</t>
  </si>
  <si>
    <t>Kg</t>
  </si>
  <si>
    <t xml:space="preserve">5 cuộn </t>
  </si>
  <si>
    <t>80 tấm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</si>
</sst>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4" fillId="3" borderId="0" xfId="0" applyFont="1" applyFill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8"/>
  <sheetViews>
    <sheetView tabSelected="1" view="pageBreakPreview" zoomScale="150" zoomScaleNormal="100" zoomScaleSheetLayoutView="150" workbookViewId="0">
      <pane ySplit="8" topLeftCell="A455" activePane="bottomLeft" state="frozen"/>
      <selection pane="bottomLeft" activeCell="A8" sqref="A8:H8"/>
    </sheetView>
  </sheetViews>
  <sheetFormatPr defaultRowHeight="16.5" x14ac:dyDescent="0.25"/>
  <cols>
    <col min="1" max="1" width="6.5703125" style="6" customWidth="1"/>
    <col min="2" max="2" width="22.5703125" style="6" customWidth="1"/>
    <col min="3" max="3" width="30" style="11" customWidth="1"/>
    <col min="4" max="4" width="39.7109375" style="11" bestFit="1" customWidth="1"/>
    <col min="5" max="5" width="17.85546875" style="11" customWidth="1"/>
    <col min="6" max="6" width="10.42578125" style="8" customWidth="1"/>
    <col min="7" max="7" width="10.140625" style="8" customWidth="1"/>
    <col min="8" max="8" width="9.42578125" style="8" customWidth="1"/>
    <col min="9" max="16384" width="9.140625" style="2"/>
  </cols>
  <sheetData>
    <row r="1" spans="1:8" x14ac:dyDescent="0.25">
      <c r="A1" s="1" t="s">
        <v>8</v>
      </c>
      <c r="B1" s="4"/>
      <c r="C1" s="9"/>
      <c r="D1" s="9"/>
      <c r="E1" s="9"/>
      <c r="F1" s="7"/>
      <c r="G1" s="7"/>
      <c r="H1" s="7"/>
    </row>
    <row r="2" spans="1:8" x14ac:dyDescent="0.25">
      <c r="A2" s="1" t="s">
        <v>9</v>
      </c>
      <c r="B2" s="4"/>
      <c r="C2" s="9"/>
      <c r="D2" s="9"/>
      <c r="E2" s="9"/>
      <c r="F2" s="7"/>
      <c r="G2" s="7"/>
      <c r="H2" s="7"/>
    </row>
    <row r="3" spans="1:8" x14ac:dyDescent="0.25">
      <c r="A3" s="1"/>
      <c r="B3" s="4"/>
      <c r="C3" s="9"/>
      <c r="D3" s="9"/>
      <c r="E3" s="9"/>
      <c r="F3" s="7"/>
      <c r="G3" s="7"/>
      <c r="H3" s="7"/>
    </row>
    <row r="4" spans="1:8" ht="18.75" x14ac:dyDescent="0.25">
      <c r="A4" s="1"/>
      <c r="B4" s="4"/>
      <c r="C4" s="9"/>
      <c r="D4" s="10" t="s">
        <v>10</v>
      </c>
      <c r="E4" s="9"/>
      <c r="F4" s="7"/>
      <c r="G4" s="7"/>
      <c r="H4" s="7"/>
    </row>
    <row r="5" spans="1:8" ht="15" customHeight="1" x14ac:dyDescent="0.25">
      <c r="A5" s="18" t="s">
        <v>11</v>
      </c>
      <c r="B5" s="18"/>
      <c r="C5" s="18"/>
      <c r="D5" s="18"/>
      <c r="E5" s="18"/>
      <c r="F5" s="18"/>
      <c r="G5" s="18"/>
      <c r="H5" s="18"/>
    </row>
    <row r="6" spans="1:8" ht="16.5" customHeight="1" x14ac:dyDescent="0.25">
      <c r="A6" s="19" t="s">
        <v>191</v>
      </c>
      <c r="B6" s="19"/>
      <c r="C6" s="19"/>
      <c r="D6" s="19"/>
      <c r="E6" s="19"/>
      <c r="F6" s="19"/>
      <c r="G6" s="19"/>
      <c r="H6" s="19"/>
    </row>
    <row r="7" spans="1:8" ht="15" x14ac:dyDescent="0.25">
      <c r="A7" s="4"/>
      <c r="B7" s="4"/>
      <c r="C7" s="9"/>
      <c r="D7" s="9"/>
      <c r="E7" s="9"/>
      <c r="F7" s="7"/>
      <c r="G7" s="7"/>
      <c r="H7" s="7"/>
    </row>
    <row r="8" spans="1:8" s="3" customFormat="1" ht="54" customHeight="1" x14ac:dyDescent="0.2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</row>
    <row r="9" spans="1:8" s="5" customFormat="1" ht="44.25" customHeight="1" x14ac:dyDescent="0.25">
      <c r="A9" s="13">
        <v>1</v>
      </c>
      <c r="B9" s="13" t="s">
        <v>192</v>
      </c>
      <c r="C9" s="14" t="s">
        <v>12</v>
      </c>
      <c r="D9" s="14" t="s">
        <v>13</v>
      </c>
      <c r="E9" s="14" t="s">
        <v>99</v>
      </c>
      <c r="F9" s="15" t="s">
        <v>88</v>
      </c>
      <c r="G9" s="16">
        <v>960</v>
      </c>
      <c r="H9" s="17">
        <v>1</v>
      </c>
    </row>
    <row r="10" spans="1:8" s="5" customFormat="1" ht="33" x14ac:dyDescent="0.25">
      <c r="A10" s="13">
        <f>+A9+1</f>
        <v>2</v>
      </c>
      <c r="B10" s="13" t="s">
        <v>193</v>
      </c>
      <c r="C10" s="14" t="s">
        <v>12</v>
      </c>
      <c r="D10" s="14" t="s">
        <v>13</v>
      </c>
      <c r="E10" s="14" t="s">
        <v>99</v>
      </c>
      <c r="F10" s="15" t="s">
        <v>88</v>
      </c>
      <c r="G10" s="16">
        <v>1124</v>
      </c>
      <c r="H10" s="17">
        <v>1</v>
      </c>
    </row>
    <row r="11" spans="1:8" s="5" customFormat="1" ht="33" x14ac:dyDescent="0.25">
      <c r="A11" s="13">
        <f t="shared" ref="A11:A74" si="0">+A10+1</f>
        <v>3</v>
      </c>
      <c r="B11" s="13" t="s">
        <v>194</v>
      </c>
      <c r="C11" s="14" t="s">
        <v>101</v>
      </c>
      <c r="D11" s="14" t="s">
        <v>102</v>
      </c>
      <c r="E11" s="14" t="s">
        <v>86</v>
      </c>
      <c r="F11" s="15" t="s">
        <v>88</v>
      </c>
      <c r="G11" s="16">
        <v>8</v>
      </c>
      <c r="H11" s="17">
        <v>5</v>
      </c>
    </row>
    <row r="12" spans="1:8" s="5" customFormat="1" ht="33" x14ac:dyDescent="0.25">
      <c r="A12" s="13">
        <f t="shared" si="0"/>
        <v>4</v>
      </c>
      <c r="B12" s="13" t="s">
        <v>195</v>
      </c>
      <c r="C12" s="14" t="s">
        <v>110</v>
      </c>
      <c r="D12" s="14" t="s">
        <v>111</v>
      </c>
      <c r="E12" s="14" t="s">
        <v>63</v>
      </c>
      <c r="F12" s="15" t="s">
        <v>139</v>
      </c>
      <c r="G12" s="16">
        <v>500</v>
      </c>
      <c r="H12" s="17">
        <v>1</v>
      </c>
    </row>
    <row r="13" spans="1:8" s="5" customFormat="1" ht="33" x14ac:dyDescent="0.25">
      <c r="A13" s="13">
        <f t="shared" si="0"/>
        <v>5</v>
      </c>
      <c r="B13" s="13" t="s">
        <v>196</v>
      </c>
      <c r="C13" s="14" t="s">
        <v>655</v>
      </c>
      <c r="D13" s="14" t="s">
        <v>656</v>
      </c>
      <c r="E13" s="14" t="s">
        <v>812</v>
      </c>
      <c r="F13" s="15" t="s">
        <v>88</v>
      </c>
      <c r="G13" s="16">
        <v>4800</v>
      </c>
      <c r="H13" s="17">
        <v>2</v>
      </c>
    </row>
    <row r="14" spans="1:8" s="5" customFormat="1" ht="49.5" x14ac:dyDescent="0.25">
      <c r="A14" s="13">
        <f t="shared" si="0"/>
        <v>6</v>
      </c>
      <c r="B14" s="13" t="s">
        <v>197</v>
      </c>
      <c r="C14" s="14" t="s">
        <v>657</v>
      </c>
      <c r="D14" s="14" t="s">
        <v>658</v>
      </c>
      <c r="E14" s="14" t="s">
        <v>78</v>
      </c>
      <c r="F14" s="15" t="s">
        <v>88</v>
      </c>
      <c r="G14" s="16">
        <v>157</v>
      </c>
      <c r="H14" s="17">
        <v>3</v>
      </c>
    </row>
    <row r="15" spans="1:8" s="5" customFormat="1" ht="33" x14ac:dyDescent="0.25">
      <c r="A15" s="13">
        <f t="shared" si="0"/>
        <v>7</v>
      </c>
      <c r="B15" s="13" t="s">
        <v>198</v>
      </c>
      <c r="C15" s="14" t="s">
        <v>31</v>
      </c>
      <c r="D15" s="14" t="s">
        <v>32</v>
      </c>
      <c r="E15" s="14" t="s">
        <v>71</v>
      </c>
      <c r="F15" s="15" t="s">
        <v>89</v>
      </c>
      <c r="G15" s="16">
        <v>42615</v>
      </c>
      <c r="H15" s="17">
        <v>2</v>
      </c>
    </row>
    <row r="16" spans="1:8" s="5" customFormat="1" ht="33" x14ac:dyDescent="0.25">
      <c r="A16" s="13">
        <f t="shared" si="0"/>
        <v>8</v>
      </c>
      <c r="B16" s="13" t="s">
        <v>199</v>
      </c>
      <c r="C16" s="14" t="s">
        <v>51</v>
      </c>
      <c r="D16" s="14" t="s">
        <v>52</v>
      </c>
      <c r="E16" s="14" t="s">
        <v>97</v>
      </c>
      <c r="F16" s="15" t="s">
        <v>88</v>
      </c>
      <c r="G16" s="16">
        <v>505</v>
      </c>
      <c r="H16" s="17">
        <v>1</v>
      </c>
    </row>
    <row r="17" spans="1:8" s="5" customFormat="1" ht="33" x14ac:dyDescent="0.25">
      <c r="A17" s="13">
        <f t="shared" si="0"/>
        <v>9</v>
      </c>
      <c r="B17" s="13" t="s">
        <v>200</v>
      </c>
      <c r="C17" s="14" t="s">
        <v>20</v>
      </c>
      <c r="D17" s="14" t="s">
        <v>21</v>
      </c>
      <c r="E17" s="14" t="s">
        <v>107</v>
      </c>
      <c r="F17" s="15" t="s">
        <v>88</v>
      </c>
      <c r="G17" s="16">
        <v>5016</v>
      </c>
      <c r="H17" s="17">
        <v>2</v>
      </c>
    </row>
    <row r="18" spans="1:8" s="5" customFormat="1" ht="33" x14ac:dyDescent="0.25">
      <c r="A18" s="13">
        <f t="shared" si="0"/>
        <v>10</v>
      </c>
      <c r="B18" s="13" t="s">
        <v>201</v>
      </c>
      <c r="C18" s="14" t="s">
        <v>20</v>
      </c>
      <c r="D18" s="14" t="s">
        <v>21</v>
      </c>
      <c r="E18" s="14" t="s">
        <v>81</v>
      </c>
      <c r="F18" s="15" t="s">
        <v>88</v>
      </c>
      <c r="G18" s="16">
        <v>2226</v>
      </c>
      <c r="H18" s="17">
        <v>2</v>
      </c>
    </row>
    <row r="19" spans="1:8" s="5" customFormat="1" ht="33" x14ac:dyDescent="0.25">
      <c r="A19" s="13">
        <f t="shared" si="0"/>
        <v>11</v>
      </c>
      <c r="B19" s="13" t="s">
        <v>202</v>
      </c>
      <c r="C19" s="14" t="s">
        <v>60</v>
      </c>
      <c r="D19" s="14" t="s">
        <v>659</v>
      </c>
      <c r="E19" s="14" t="s">
        <v>98</v>
      </c>
      <c r="F19" s="15" t="s">
        <v>89</v>
      </c>
      <c r="G19" s="16">
        <v>6694</v>
      </c>
      <c r="H19" s="16">
        <v>3</v>
      </c>
    </row>
    <row r="20" spans="1:8" s="5" customFormat="1" ht="33" x14ac:dyDescent="0.25">
      <c r="A20" s="13">
        <f t="shared" si="0"/>
        <v>12</v>
      </c>
      <c r="B20" s="13" t="s">
        <v>203</v>
      </c>
      <c r="C20" s="14" t="s">
        <v>660</v>
      </c>
      <c r="D20" s="14" t="s">
        <v>661</v>
      </c>
      <c r="E20" s="14" t="s">
        <v>72</v>
      </c>
      <c r="F20" s="15" t="s">
        <v>89</v>
      </c>
      <c r="G20" s="16">
        <v>109400</v>
      </c>
      <c r="H20" s="17">
        <v>1</v>
      </c>
    </row>
    <row r="21" spans="1:8" s="5" customFormat="1" ht="33" x14ac:dyDescent="0.25">
      <c r="A21" s="13">
        <f t="shared" si="0"/>
        <v>13</v>
      </c>
      <c r="B21" s="13" t="s">
        <v>204</v>
      </c>
      <c r="C21" s="14" t="s">
        <v>12</v>
      </c>
      <c r="D21" s="14" t="s">
        <v>13</v>
      </c>
      <c r="E21" s="14" t="s">
        <v>107</v>
      </c>
      <c r="F21" s="15" t="s">
        <v>88</v>
      </c>
      <c r="G21" s="16">
        <v>3300</v>
      </c>
      <c r="H21" s="16">
        <v>1</v>
      </c>
    </row>
    <row r="22" spans="1:8" s="5" customFormat="1" ht="33" x14ac:dyDescent="0.25">
      <c r="A22" s="13">
        <f t="shared" si="0"/>
        <v>14</v>
      </c>
      <c r="B22" s="13" t="s">
        <v>205</v>
      </c>
      <c r="C22" s="14" t="s">
        <v>12</v>
      </c>
      <c r="D22" s="14" t="s">
        <v>13</v>
      </c>
      <c r="E22" s="14" t="s">
        <v>66</v>
      </c>
      <c r="F22" s="15" t="s">
        <v>88</v>
      </c>
      <c r="G22" s="16">
        <v>1848</v>
      </c>
      <c r="H22" s="16">
        <v>2</v>
      </c>
    </row>
    <row r="23" spans="1:8" s="5" customFormat="1" ht="49.5" x14ac:dyDescent="0.25">
      <c r="A23" s="13">
        <f t="shared" si="0"/>
        <v>15</v>
      </c>
      <c r="B23" s="13" t="s">
        <v>206</v>
      </c>
      <c r="C23" s="14" t="s">
        <v>662</v>
      </c>
      <c r="D23" s="14" t="s">
        <v>663</v>
      </c>
      <c r="E23" s="14" t="s">
        <v>86</v>
      </c>
      <c r="F23" s="15" t="s">
        <v>88</v>
      </c>
      <c r="G23" s="16">
        <v>1000</v>
      </c>
      <c r="H23" s="16">
        <v>2</v>
      </c>
    </row>
    <row r="24" spans="1:8" s="5" customFormat="1" ht="66" x14ac:dyDescent="0.25">
      <c r="A24" s="13">
        <f t="shared" si="0"/>
        <v>16</v>
      </c>
      <c r="B24" s="13" t="s">
        <v>207</v>
      </c>
      <c r="C24" s="14" t="s">
        <v>29</v>
      </c>
      <c r="D24" s="14" t="s">
        <v>30</v>
      </c>
      <c r="E24" s="14" t="s">
        <v>68</v>
      </c>
      <c r="F24" s="15" t="s">
        <v>88</v>
      </c>
      <c r="G24" s="16">
        <v>326</v>
      </c>
      <c r="H24" s="16">
        <v>2</v>
      </c>
    </row>
    <row r="25" spans="1:8" s="5" customFormat="1" ht="66" x14ac:dyDescent="0.25">
      <c r="A25" s="13">
        <f t="shared" si="0"/>
        <v>17</v>
      </c>
      <c r="B25" s="13" t="s">
        <v>208</v>
      </c>
      <c r="C25" s="14" t="s">
        <v>29</v>
      </c>
      <c r="D25" s="14" t="s">
        <v>30</v>
      </c>
      <c r="E25" s="14" t="s">
        <v>68</v>
      </c>
      <c r="F25" s="15" t="s">
        <v>88</v>
      </c>
      <c r="G25" s="16">
        <v>231</v>
      </c>
      <c r="H25" s="16">
        <v>4</v>
      </c>
    </row>
    <row r="26" spans="1:8" s="5" customFormat="1" ht="49.5" x14ac:dyDescent="0.25">
      <c r="A26" s="13">
        <f t="shared" si="0"/>
        <v>18</v>
      </c>
      <c r="B26" s="13" t="s">
        <v>209</v>
      </c>
      <c r="C26" s="14" t="s">
        <v>664</v>
      </c>
      <c r="D26" s="14" t="s">
        <v>665</v>
      </c>
      <c r="E26" s="14" t="s">
        <v>78</v>
      </c>
      <c r="F26" s="15" t="s">
        <v>88</v>
      </c>
      <c r="G26" s="16">
        <v>365</v>
      </c>
      <c r="H26" s="16">
        <v>4</v>
      </c>
    </row>
    <row r="27" spans="1:8" s="5" customFormat="1" ht="49.5" x14ac:dyDescent="0.25">
      <c r="A27" s="13">
        <f t="shared" si="0"/>
        <v>19</v>
      </c>
      <c r="B27" s="13" t="s">
        <v>210</v>
      </c>
      <c r="C27" s="14" t="s">
        <v>18</v>
      </c>
      <c r="D27" s="14" t="s">
        <v>19</v>
      </c>
      <c r="E27" s="14" t="s">
        <v>66</v>
      </c>
      <c r="F27" s="15" t="s">
        <v>88</v>
      </c>
      <c r="G27" s="16">
        <v>6042</v>
      </c>
      <c r="H27" s="16">
        <v>10</v>
      </c>
    </row>
    <row r="28" spans="1:8" s="5" customFormat="1" ht="49.5" x14ac:dyDescent="0.25">
      <c r="A28" s="13">
        <f t="shared" si="0"/>
        <v>20</v>
      </c>
      <c r="B28" s="13" t="s">
        <v>211</v>
      </c>
      <c r="C28" s="14" t="s">
        <v>666</v>
      </c>
      <c r="D28" s="14" t="s">
        <v>667</v>
      </c>
      <c r="E28" s="14" t="s">
        <v>813</v>
      </c>
      <c r="F28" s="15" t="s">
        <v>89</v>
      </c>
      <c r="G28" s="16">
        <v>30</v>
      </c>
      <c r="H28" s="16">
        <v>1</v>
      </c>
    </row>
    <row r="29" spans="1:8" s="5" customFormat="1" ht="33" x14ac:dyDescent="0.25">
      <c r="A29" s="13">
        <f t="shared" si="0"/>
        <v>21</v>
      </c>
      <c r="B29" s="13" t="s">
        <v>212</v>
      </c>
      <c r="C29" s="14" t="s">
        <v>110</v>
      </c>
      <c r="D29" s="14" t="s">
        <v>111</v>
      </c>
      <c r="E29" s="14" t="s">
        <v>814</v>
      </c>
      <c r="F29" s="15" t="s">
        <v>139</v>
      </c>
      <c r="G29" s="16">
        <v>6000</v>
      </c>
      <c r="H29" s="17">
        <v>3</v>
      </c>
    </row>
    <row r="30" spans="1:8" s="5" customFormat="1" ht="33" x14ac:dyDescent="0.25">
      <c r="A30" s="13">
        <f t="shared" si="0"/>
        <v>22</v>
      </c>
      <c r="B30" s="13" t="s">
        <v>213</v>
      </c>
      <c r="C30" s="14" t="s">
        <v>112</v>
      </c>
      <c r="D30" s="14" t="s">
        <v>113</v>
      </c>
      <c r="E30" s="14" t="s">
        <v>80</v>
      </c>
      <c r="F30" s="15" t="s">
        <v>87</v>
      </c>
      <c r="G30" s="16">
        <v>31732</v>
      </c>
      <c r="H30" s="16">
        <v>136</v>
      </c>
    </row>
    <row r="31" spans="1:8" s="5" customFormat="1" ht="33" x14ac:dyDescent="0.25">
      <c r="A31" s="13">
        <f t="shared" si="0"/>
        <v>23</v>
      </c>
      <c r="B31" s="13" t="s">
        <v>214</v>
      </c>
      <c r="C31" s="14" t="s">
        <v>37</v>
      </c>
      <c r="D31" s="14" t="s">
        <v>38</v>
      </c>
      <c r="E31" s="14" t="s">
        <v>67</v>
      </c>
      <c r="F31" s="15" t="s">
        <v>90</v>
      </c>
      <c r="G31" s="16">
        <v>17.2</v>
      </c>
      <c r="H31" s="16">
        <v>1</v>
      </c>
    </row>
    <row r="32" spans="1:8" s="5" customFormat="1" ht="33" x14ac:dyDescent="0.25">
      <c r="A32" s="13">
        <f t="shared" si="0"/>
        <v>24</v>
      </c>
      <c r="B32" s="13" t="s">
        <v>215</v>
      </c>
      <c r="C32" s="14" t="s">
        <v>37</v>
      </c>
      <c r="D32" s="14" t="s">
        <v>38</v>
      </c>
      <c r="E32" s="14" t="s">
        <v>178</v>
      </c>
      <c r="F32" s="15" t="s">
        <v>90</v>
      </c>
      <c r="G32" s="16">
        <v>37.78</v>
      </c>
      <c r="H32" s="16">
        <v>2</v>
      </c>
    </row>
    <row r="33" spans="1:8" s="5" customFormat="1" ht="33" x14ac:dyDescent="0.25">
      <c r="A33" s="13">
        <f t="shared" si="0"/>
        <v>25</v>
      </c>
      <c r="B33" s="13" t="s">
        <v>216</v>
      </c>
      <c r="C33" s="14" t="s">
        <v>37</v>
      </c>
      <c r="D33" s="14" t="s">
        <v>38</v>
      </c>
      <c r="E33" s="14" t="s">
        <v>178</v>
      </c>
      <c r="F33" s="15" t="s">
        <v>90</v>
      </c>
      <c r="G33" s="16">
        <v>5.99</v>
      </c>
      <c r="H33" s="16">
        <v>1</v>
      </c>
    </row>
    <row r="34" spans="1:8" s="5" customFormat="1" ht="33" x14ac:dyDescent="0.25">
      <c r="A34" s="13">
        <f t="shared" si="0"/>
        <v>26</v>
      </c>
      <c r="B34" s="13" t="s">
        <v>217</v>
      </c>
      <c r="C34" s="14" t="s">
        <v>37</v>
      </c>
      <c r="D34" s="14" t="s">
        <v>38</v>
      </c>
      <c r="E34" s="14" t="s">
        <v>178</v>
      </c>
      <c r="F34" s="15" t="s">
        <v>90</v>
      </c>
      <c r="G34" s="16">
        <v>413.22</v>
      </c>
      <c r="H34" s="16">
        <v>16</v>
      </c>
    </row>
    <row r="35" spans="1:8" s="5" customFormat="1" ht="33" x14ac:dyDescent="0.25">
      <c r="A35" s="13">
        <f t="shared" si="0"/>
        <v>27</v>
      </c>
      <c r="B35" s="13" t="s">
        <v>218</v>
      </c>
      <c r="C35" s="14" t="s">
        <v>37</v>
      </c>
      <c r="D35" s="14" t="s">
        <v>38</v>
      </c>
      <c r="E35" s="14" t="s">
        <v>67</v>
      </c>
      <c r="F35" s="15" t="s">
        <v>90</v>
      </c>
      <c r="G35" s="16">
        <v>9.5</v>
      </c>
      <c r="H35" s="16">
        <v>1</v>
      </c>
    </row>
    <row r="36" spans="1:8" s="5" customFormat="1" ht="33" x14ac:dyDescent="0.25">
      <c r="A36" s="13">
        <f t="shared" si="0"/>
        <v>28</v>
      </c>
      <c r="B36" s="13" t="s">
        <v>219</v>
      </c>
      <c r="C36" s="14" t="s">
        <v>39</v>
      </c>
      <c r="D36" s="14" t="s">
        <v>40</v>
      </c>
      <c r="E36" s="14" t="s">
        <v>74</v>
      </c>
      <c r="F36" s="15" t="s">
        <v>90</v>
      </c>
      <c r="G36" s="16">
        <v>280.86</v>
      </c>
      <c r="H36" s="16">
        <v>5</v>
      </c>
    </row>
    <row r="37" spans="1:8" s="5" customFormat="1" ht="33" x14ac:dyDescent="0.25">
      <c r="A37" s="13">
        <f t="shared" si="0"/>
        <v>29</v>
      </c>
      <c r="B37" s="13" t="s">
        <v>220</v>
      </c>
      <c r="C37" s="14" t="s">
        <v>39</v>
      </c>
      <c r="D37" s="14" t="s">
        <v>40</v>
      </c>
      <c r="E37" s="14" t="s">
        <v>74</v>
      </c>
      <c r="F37" s="15" t="s">
        <v>90</v>
      </c>
      <c r="G37" s="16">
        <v>134.19999999999999</v>
      </c>
      <c r="H37" s="16">
        <v>2</v>
      </c>
    </row>
    <row r="38" spans="1:8" s="5" customFormat="1" ht="33" x14ac:dyDescent="0.25">
      <c r="A38" s="13">
        <f t="shared" si="0"/>
        <v>30</v>
      </c>
      <c r="B38" s="13" t="s">
        <v>221</v>
      </c>
      <c r="C38" s="14" t="s">
        <v>39</v>
      </c>
      <c r="D38" s="14" t="s">
        <v>40</v>
      </c>
      <c r="E38" s="14" t="s">
        <v>815</v>
      </c>
      <c r="F38" s="15" t="s">
        <v>90</v>
      </c>
      <c r="G38" s="16">
        <v>2.14</v>
      </c>
      <c r="H38" s="16">
        <v>2</v>
      </c>
    </row>
    <row r="39" spans="1:8" s="5" customFormat="1" ht="49.5" x14ac:dyDescent="0.25">
      <c r="A39" s="13">
        <f t="shared" si="0"/>
        <v>31</v>
      </c>
      <c r="B39" s="13" t="s">
        <v>222</v>
      </c>
      <c r="C39" s="14" t="s">
        <v>668</v>
      </c>
      <c r="D39" s="14" t="s">
        <v>669</v>
      </c>
      <c r="E39" s="14" t="s">
        <v>816</v>
      </c>
      <c r="F39" s="15" t="s">
        <v>88</v>
      </c>
      <c r="G39" s="16">
        <v>2988</v>
      </c>
      <c r="H39" s="17">
        <v>1</v>
      </c>
    </row>
    <row r="40" spans="1:8" s="5" customFormat="1" ht="33" x14ac:dyDescent="0.25">
      <c r="A40" s="13">
        <f t="shared" si="0"/>
        <v>32</v>
      </c>
      <c r="B40" s="13" t="s">
        <v>223</v>
      </c>
      <c r="C40" s="14" t="s">
        <v>670</v>
      </c>
      <c r="D40" s="14" t="s">
        <v>671</v>
      </c>
      <c r="E40" s="14" t="s">
        <v>817</v>
      </c>
      <c r="F40" s="15" t="s">
        <v>88</v>
      </c>
      <c r="G40" s="16">
        <v>60</v>
      </c>
      <c r="H40" s="16">
        <v>1</v>
      </c>
    </row>
    <row r="41" spans="1:8" s="5" customFormat="1" ht="33" x14ac:dyDescent="0.25">
      <c r="A41" s="13">
        <f t="shared" si="0"/>
        <v>33</v>
      </c>
      <c r="B41" s="13" t="s">
        <v>224</v>
      </c>
      <c r="C41" s="14" t="s">
        <v>148</v>
      </c>
      <c r="D41" s="14" t="s">
        <v>149</v>
      </c>
      <c r="E41" s="14" t="s">
        <v>72</v>
      </c>
      <c r="F41" s="15" t="s">
        <v>90</v>
      </c>
      <c r="G41" s="16">
        <v>18.02</v>
      </c>
      <c r="H41" s="16">
        <v>3</v>
      </c>
    </row>
    <row r="42" spans="1:8" s="5" customFormat="1" ht="33" x14ac:dyDescent="0.25">
      <c r="A42" s="13">
        <f t="shared" si="0"/>
        <v>34</v>
      </c>
      <c r="B42" s="13" t="s">
        <v>225</v>
      </c>
      <c r="C42" s="14" t="s">
        <v>148</v>
      </c>
      <c r="D42" s="14" t="s">
        <v>149</v>
      </c>
      <c r="E42" s="14" t="s">
        <v>72</v>
      </c>
      <c r="F42" s="15" t="s">
        <v>90</v>
      </c>
      <c r="G42" s="16">
        <v>18.167000000000002</v>
      </c>
      <c r="H42" s="16">
        <v>1</v>
      </c>
    </row>
    <row r="43" spans="1:8" s="5" customFormat="1" ht="33" x14ac:dyDescent="0.25">
      <c r="A43" s="13">
        <f t="shared" si="0"/>
        <v>35</v>
      </c>
      <c r="B43" s="13" t="s">
        <v>226</v>
      </c>
      <c r="C43" s="14" t="s">
        <v>672</v>
      </c>
      <c r="D43" s="14" t="s">
        <v>673</v>
      </c>
      <c r="E43" s="14" t="s">
        <v>172</v>
      </c>
      <c r="F43" s="15" t="s">
        <v>88</v>
      </c>
      <c r="G43" s="16">
        <v>40</v>
      </c>
      <c r="H43" s="16">
        <v>1</v>
      </c>
    </row>
    <row r="44" spans="1:8" s="5" customFormat="1" ht="49.5" x14ac:dyDescent="0.25">
      <c r="A44" s="13">
        <f t="shared" si="0"/>
        <v>36</v>
      </c>
      <c r="B44" s="13" t="s">
        <v>227</v>
      </c>
      <c r="C44" s="14" t="s">
        <v>48</v>
      </c>
      <c r="D44" s="14" t="s">
        <v>49</v>
      </c>
      <c r="E44" s="14" t="s">
        <v>75</v>
      </c>
      <c r="F44" s="15" t="s">
        <v>121</v>
      </c>
      <c r="G44" s="16">
        <v>95.786000000000001</v>
      </c>
      <c r="H44" s="17">
        <v>1</v>
      </c>
    </row>
    <row r="45" spans="1:8" s="5" customFormat="1" ht="49.5" x14ac:dyDescent="0.25">
      <c r="A45" s="13">
        <f t="shared" si="0"/>
        <v>37</v>
      </c>
      <c r="B45" s="13" t="s">
        <v>228</v>
      </c>
      <c r="C45" s="14" t="s">
        <v>48</v>
      </c>
      <c r="D45" s="14" t="s">
        <v>49</v>
      </c>
      <c r="E45" s="14" t="s">
        <v>75</v>
      </c>
      <c r="F45" s="15" t="s">
        <v>121</v>
      </c>
      <c r="G45" s="16">
        <v>42.037999999999997</v>
      </c>
      <c r="H45" s="17">
        <v>1</v>
      </c>
    </row>
    <row r="46" spans="1:8" s="5" customFormat="1" ht="49.5" x14ac:dyDescent="0.25">
      <c r="A46" s="13">
        <f t="shared" si="0"/>
        <v>38</v>
      </c>
      <c r="B46" s="13" t="s">
        <v>229</v>
      </c>
      <c r="C46" s="14" t="s">
        <v>48</v>
      </c>
      <c r="D46" s="14" t="s">
        <v>49</v>
      </c>
      <c r="E46" s="14" t="s">
        <v>75</v>
      </c>
      <c r="F46" s="15" t="s">
        <v>121</v>
      </c>
      <c r="G46" s="16">
        <v>63.134</v>
      </c>
      <c r="H46" s="17">
        <v>1</v>
      </c>
    </row>
    <row r="47" spans="1:8" s="5" customFormat="1" ht="33" x14ac:dyDescent="0.25">
      <c r="A47" s="13">
        <f t="shared" si="0"/>
        <v>39</v>
      </c>
      <c r="B47" s="13" t="s">
        <v>230</v>
      </c>
      <c r="C47" s="14" t="s">
        <v>12</v>
      </c>
      <c r="D47" s="14" t="s">
        <v>13</v>
      </c>
      <c r="E47" s="14" t="s">
        <v>103</v>
      </c>
      <c r="F47" s="15" t="s">
        <v>88</v>
      </c>
      <c r="G47" s="16">
        <v>250</v>
      </c>
      <c r="H47" s="17">
        <v>1</v>
      </c>
    </row>
    <row r="48" spans="1:8" s="5" customFormat="1" ht="33" x14ac:dyDescent="0.25">
      <c r="A48" s="13">
        <f t="shared" si="0"/>
        <v>40</v>
      </c>
      <c r="B48" s="13" t="s">
        <v>231</v>
      </c>
      <c r="C48" s="14" t="s">
        <v>12</v>
      </c>
      <c r="D48" s="14" t="s">
        <v>24</v>
      </c>
      <c r="E48" s="14" t="s">
        <v>99</v>
      </c>
      <c r="F48" s="15" t="s">
        <v>88</v>
      </c>
      <c r="G48" s="16">
        <v>2154</v>
      </c>
      <c r="H48" s="16">
        <v>1</v>
      </c>
    </row>
    <row r="49" spans="1:8" s="5" customFormat="1" ht="33" x14ac:dyDescent="0.25">
      <c r="A49" s="13">
        <f t="shared" si="0"/>
        <v>41</v>
      </c>
      <c r="B49" s="13" t="s">
        <v>232</v>
      </c>
      <c r="C49" s="14" t="s">
        <v>12</v>
      </c>
      <c r="D49" s="14" t="s">
        <v>182</v>
      </c>
      <c r="E49" s="14" t="s">
        <v>818</v>
      </c>
      <c r="F49" s="15" t="s">
        <v>88</v>
      </c>
      <c r="G49" s="16">
        <v>2607</v>
      </c>
      <c r="H49" s="16">
        <v>1</v>
      </c>
    </row>
    <row r="50" spans="1:8" s="5" customFormat="1" ht="33" x14ac:dyDescent="0.25">
      <c r="A50" s="13">
        <f t="shared" si="0"/>
        <v>42</v>
      </c>
      <c r="B50" s="13" t="s">
        <v>233</v>
      </c>
      <c r="C50" s="14" t="s">
        <v>12</v>
      </c>
      <c r="D50" s="14" t="s">
        <v>183</v>
      </c>
      <c r="E50" s="14" t="s">
        <v>99</v>
      </c>
      <c r="F50" s="15" t="s">
        <v>88</v>
      </c>
      <c r="G50" s="16">
        <v>2490</v>
      </c>
      <c r="H50" s="16">
        <v>1</v>
      </c>
    </row>
    <row r="51" spans="1:8" s="5" customFormat="1" ht="33" x14ac:dyDescent="0.25">
      <c r="A51" s="13">
        <f t="shared" si="0"/>
        <v>43</v>
      </c>
      <c r="B51" s="13" t="s">
        <v>234</v>
      </c>
      <c r="C51" s="14" t="s">
        <v>12</v>
      </c>
      <c r="D51" s="14" t="s">
        <v>674</v>
      </c>
      <c r="E51" s="14" t="s">
        <v>99</v>
      </c>
      <c r="F51" s="15" t="s">
        <v>88</v>
      </c>
      <c r="G51" s="16">
        <v>2490</v>
      </c>
      <c r="H51" s="16">
        <v>1</v>
      </c>
    </row>
    <row r="52" spans="1:8" s="5" customFormat="1" ht="66" x14ac:dyDescent="0.25">
      <c r="A52" s="13">
        <f t="shared" si="0"/>
        <v>44</v>
      </c>
      <c r="B52" s="13" t="s">
        <v>235</v>
      </c>
      <c r="C52" s="14" t="s">
        <v>29</v>
      </c>
      <c r="D52" s="14" t="s">
        <v>30</v>
      </c>
      <c r="E52" s="14" t="s">
        <v>70</v>
      </c>
      <c r="F52" s="15" t="s">
        <v>88</v>
      </c>
      <c r="G52" s="16">
        <v>39</v>
      </c>
      <c r="H52" s="16">
        <v>1</v>
      </c>
    </row>
    <row r="53" spans="1:8" s="5" customFormat="1" ht="66" x14ac:dyDescent="0.25">
      <c r="A53" s="13">
        <f t="shared" si="0"/>
        <v>45</v>
      </c>
      <c r="B53" s="13" t="s">
        <v>236</v>
      </c>
      <c r="C53" s="14" t="s">
        <v>29</v>
      </c>
      <c r="D53" s="14" t="s">
        <v>30</v>
      </c>
      <c r="E53" s="14" t="s">
        <v>78</v>
      </c>
      <c r="F53" s="15" t="s">
        <v>88</v>
      </c>
      <c r="G53" s="16">
        <v>18</v>
      </c>
      <c r="H53" s="16">
        <v>2</v>
      </c>
    </row>
    <row r="54" spans="1:8" s="5" customFormat="1" ht="66" x14ac:dyDescent="0.25">
      <c r="A54" s="13">
        <f t="shared" si="0"/>
        <v>46</v>
      </c>
      <c r="B54" s="13" t="s">
        <v>237</v>
      </c>
      <c r="C54" s="14" t="s">
        <v>29</v>
      </c>
      <c r="D54" s="14" t="s">
        <v>30</v>
      </c>
      <c r="E54" s="14" t="s">
        <v>70</v>
      </c>
      <c r="F54" s="15" t="s">
        <v>88</v>
      </c>
      <c r="G54" s="16">
        <v>443</v>
      </c>
      <c r="H54" s="16">
        <v>4</v>
      </c>
    </row>
    <row r="55" spans="1:8" s="5" customFormat="1" ht="33" x14ac:dyDescent="0.25">
      <c r="A55" s="13">
        <f t="shared" si="0"/>
        <v>47</v>
      </c>
      <c r="B55" s="13" t="s">
        <v>238</v>
      </c>
      <c r="C55" s="14" t="s">
        <v>51</v>
      </c>
      <c r="D55" s="14" t="s">
        <v>52</v>
      </c>
      <c r="E55" s="14" t="s">
        <v>186</v>
      </c>
      <c r="F55" s="15" t="s">
        <v>88</v>
      </c>
      <c r="G55" s="16">
        <v>338</v>
      </c>
      <c r="H55" s="16">
        <v>4</v>
      </c>
    </row>
    <row r="56" spans="1:8" s="5" customFormat="1" ht="33" x14ac:dyDescent="0.25">
      <c r="A56" s="13">
        <f t="shared" si="0"/>
        <v>48</v>
      </c>
      <c r="B56" s="13" t="s">
        <v>239</v>
      </c>
      <c r="C56" s="14" t="s">
        <v>51</v>
      </c>
      <c r="D56" s="14" t="s">
        <v>52</v>
      </c>
      <c r="E56" s="14" t="s">
        <v>819</v>
      </c>
      <c r="F56" s="15" t="s">
        <v>88</v>
      </c>
      <c r="G56" s="16">
        <v>22</v>
      </c>
      <c r="H56" s="16">
        <v>1</v>
      </c>
    </row>
    <row r="57" spans="1:8" s="5" customFormat="1" ht="33" x14ac:dyDescent="0.25">
      <c r="A57" s="13">
        <f t="shared" si="0"/>
        <v>49</v>
      </c>
      <c r="B57" s="13" t="s">
        <v>240</v>
      </c>
      <c r="C57" s="14" t="s">
        <v>51</v>
      </c>
      <c r="D57" s="14" t="s">
        <v>52</v>
      </c>
      <c r="E57" s="14" t="s">
        <v>66</v>
      </c>
      <c r="F57" s="15" t="s">
        <v>88</v>
      </c>
      <c r="G57" s="16">
        <v>1000</v>
      </c>
      <c r="H57" s="16">
        <v>2</v>
      </c>
    </row>
    <row r="58" spans="1:8" s="5" customFormat="1" ht="33" x14ac:dyDescent="0.25">
      <c r="A58" s="13">
        <f t="shared" si="0"/>
        <v>50</v>
      </c>
      <c r="B58" s="13" t="s">
        <v>241</v>
      </c>
      <c r="C58" s="14" t="s">
        <v>51</v>
      </c>
      <c r="D58" s="14" t="s">
        <v>52</v>
      </c>
      <c r="E58" s="14" t="s">
        <v>66</v>
      </c>
      <c r="F58" s="15" t="s">
        <v>88</v>
      </c>
      <c r="G58" s="16">
        <v>3556</v>
      </c>
      <c r="H58" s="16">
        <v>5</v>
      </c>
    </row>
    <row r="59" spans="1:8" s="5" customFormat="1" ht="49.5" x14ac:dyDescent="0.25">
      <c r="A59" s="13">
        <f t="shared" si="0"/>
        <v>51</v>
      </c>
      <c r="B59" s="13" t="s">
        <v>242</v>
      </c>
      <c r="C59" s="14" t="s">
        <v>122</v>
      </c>
      <c r="D59" s="14" t="s">
        <v>59</v>
      </c>
      <c r="E59" s="14" t="s">
        <v>69</v>
      </c>
      <c r="F59" s="15" t="s">
        <v>120</v>
      </c>
      <c r="G59" s="16">
        <v>2400</v>
      </c>
      <c r="H59" s="17">
        <v>2</v>
      </c>
    </row>
    <row r="60" spans="1:8" s="5" customFormat="1" ht="49.5" x14ac:dyDescent="0.25">
      <c r="A60" s="13">
        <f t="shared" si="0"/>
        <v>52</v>
      </c>
      <c r="B60" s="13" t="s">
        <v>243</v>
      </c>
      <c r="C60" s="14" t="s">
        <v>675</v>
      </c>
      <c r="D60" s="14" t="s">
        <v>676</v>
      </c>
      <c r="E60" s="14" t="s">
        <v>71</v>
      </c>
      <c r="F60" s="15" t="s">
        <v>89</v>
      </c>
      <c r="G60" s="17">
        <v>182.6</v>
      </c>
      <c r="H60" s="17">
        <v>2</v>
      </c>
    </row>
    <row r="61" spans="1:8" s="5" customFormat="1" ht="49.5" x14ac:dyDescent="0.25">
      <c r="A61" s="13">
        <f t="shared" si="0"/>
        <v>53</v>
      </c>
      <c r="B61" s="13" t="s">
        <v>244</v>
      </c>
      <c r="C61" s="14" t="s">
        <v>677</v>
      </c>
      <c r="D61" s="14" t="s">
        <v>678</v>
      </c>
      <c r="E61" s="14" t="s">
        <v>119</v>
      </c>
      <c r="F61" s="15" t="s">
        <v>88</v>
      </c>
      <c r="G61" s="16">
        <v>1</v>
      </c>
      <c r="H61" s="17">
        <v>1</v>
      </c>
    </row>
    <row r="62" spans="1:8" s="5" customFormat="1" ht="33" x14ac:dyDescent="0.25">
      <c r="A62" s="13">
        <f t="shared" si="0"/>
        <v>54</v>
      </c>
      <c r="B62" s="13" t="s">
        <v>245</v>
      </c>
      <c r="C62" s="14" t="s">
        <v>50</v>
      </c>
      <c r="D62" s="14" t="s">
        <v>109</v>
      </c>
      <c r="E62" s="14" t="s">
        <v>820</v>
      </c>
      <c r="F62" s="15" t="s">
        <v>89</v>
      </c>
      <c r="G62" s="16">
        <v>70</v>
      </c>
      <c r="H62" s="17">
        <v>3</v>
      </c>
    </row>
    <row r="63" spans="1:8" s="5" customFormat="1" ht="33" x14ac:dyDescent="0.25">
      <c r="A63" s="13">
        <f t="shared" si="0"/>
        <v>55</v>
      </c>
      <c r="B63" s="13" t="s">
        <v>246</v>
      </c>
      <c r="C63" s="14" t="s">
        <v>50</v>
      </c>
      <c r="D63" s="14" t="s">
        <v>109</v>
      </c>
      <c r="E63" s="14" t="s">
        <v>820</v>
      </c>
      <c r="F63" s="15" t="s">
        <v>89</v>
      </c>
      <c r="G63" s="16">
        <v>20</v>
      </c>
      <c r="H63" s="16">
        <v>1</v>
      </c>
    </row>
    <row r="64" spans="1:8" s="5" customFormat="1" ht="33" x14ac:dyDescent="0.25">
      <c r="A64" s="13">
        <f t="shared" si="0"/>
        <v>56</v>
      </c>
      <c r="B64" s="13" t="s">
        <v>247</v>
      </c>
      <c r="C64" s="14" t="s">
        <v>679</v>
      </c>
      <c r="D64" s="14" t="s">
        <v>680</v>
      </c>
      <c r="E64" s="14" t="s">
        <v>69</v>
      </c>
      <c r="F64" s="15" t="s">
        <v>120</v>
      </c>
      <c r="G64" s="16">
        <v>200</v>
      </c>
      <c r="H64" s="16">
        <v>2</v>
      </c>
    </row>
    <row r="65" spans="1:8" s="5" customFormat="1" ht="33" x14ac:dyDescent="0.25">
      <c r="A65" s="13">
        <f t="shared" si="0"/>
        <v>57</v>
      </c>
      <c r="B65" s="13" t="s">
        <v>248</v>
      </c>
      <c r="C65" s="14" t="s">
        <v>37</v>
      </c>
      <c r="D65" s="14" t="s">
        <v>38</v>
      </c>
      <c r="E65" s="14" t="s">
        <v>85</v>
      </c>
      <c r="F65" s="15" t="s">
        <v>90</v>
      </c>
      <c r="G65" s="16">
        <v>8.2550000000000008</v>
      </c>
      <c r="H65" s="16">
        <v>1</v>
      </c>
    </row>
    <row r="66" spans="1:8" s="5" customFormat="1" ht="33" x14ac:dyDescent="0.25">
      <c r="A66" s="13">
        <f t="shared" si="0"/>
        <v>58</v>
      </c>
      <c r="B66" s="13" t="s">
        <v>249</v>
      </c>
      <c r="C66" s="14" t="s">
        <v>681</v>
      </c>
      <c r="D66" s="14" t="s">
        <v>682</v>
      </c>
      <c r="E66" s="14" t="s">
        <v>821</v>
      </c>
      <c r="F66" s="15" t="s">
        <v>88</v>
      </c>
      <c r="G66" s="16">
        <v>700</v>
      </c>
      <c r="H66" s="16">
        <v>3</v>
      </c>
    </row>
    <row r="67" spans="1:8" s="5" customFormat="1" ht="33" x14ac:dyDescent="0.25">
      <c r="A67" s="13">
        <f t="shared" si="0"/>
        <v>59</v>
      </c>
      <c r="B67" s="13" t="s">
        <v>250</v>
      </c>
      <c r="C67" s="14" t="s">
        <v>20</v>
      </c>
      <c r="D67" s="14" t="s">
        <v>21</v>
      </c>
      <c r="E67" s="14" t="s">
        <v>105</v>
      </c>
      <c r="F67" s="15" t="s">
        <v>88</v>
      </c>
      <c r="G67" s="16">
        <v>1200</v>
      </c>
      <c r="H67" s="17">
        <v>2</v>
      </c>
    </row>
    <row r="68" spans="1:8" s="5" customFormat="1" ht="33" x14ac:dyDescent="0.25">
      <c r="A68" s="13">
        <f t="shared" si="0"/>
        <v>60</v>
      </c>
      <c r="B68" s="13" t="s">
        <v>251</v>
      </c>
      <c r="C68" s="14" t="s">
        <v>20</v>
      </c>
      <c r="D68" s="14" t="s">
        <v>165</v>
      </c>
      <c r="E68" s="14" t="s">
        <v>179</v>
      </c>
      <c r="F68" s="15" t="s">
        <v>88</v>
      </c>
      <c r="G68" s="16">
        <v>699</v>
      </c>
      <c r="H68" s="16">
        <v>3</v>
      </c>
    </row>
    <row r="69" spans="1:8" s="5" customFormat="1" ht="33" x14ac:dyDescent="0.25">
      <c r="A69" s="13">
        <f t="shared" si="0"/>
        <v>61</v>
      </c>
      <c r="B69" s="13" t="s">
        <v>252</v>
      </c>
      <c r="C69" s="14" t="s">
        <v>31</v>
      </c>
      <c r="D69" s="14" t="s">
        <v>32</v>
      </c>
      <c r="E69" s="14" t="s">
        <v>71</v>
      </c>
      <c r="F69" s="15" t="s">
        <v>89</v>
      </c>
      <c r="G69" s="16">
        <v>6038</v>
      </c>
      <c r="H69" s="16">
        <v>8</v>
      </c>
    </row>
    <row r="70" spans="1:8" s="5" customFormat="1" ht="33" x14ac:dyDescent="0.25">
      <c r="A70" s="13">
        <f t="shared" si="0"/>
        <v>62</v>
      </c>
      <c r="B70" s="13" t="s">
        <v>253</v>
      </c>
      <c r="C70" s="14" t="s">
        <v>123</v>
      </c>
      <c r="D70" s="14" t="s">
        <v>124</v>
      </c>
      <c r="E70" s="14" t="s">
        <v>168</v>
      </c>
      <c r="F70" s="15" t="s">
        <v>88</v>
      </c>
      <c r="G70" s="16">
        <v>1</v>
      </c>
      <c r="H70" s="16">
        <v>1</v>
      </c>
    </row>
    <row r="71" spans="1:8" s="5" customFormat="1" ht="49.5" x14ac:dyDescent="0.25">
      <c r="A71" s="13">
        <f t="shared" si="0"/>
        <v>63</v>
      </c>
      <c r="B71" s="13" t="s">
        <v>254</v>
      </c>
      <c r="C71" s="14" t="s">
        <v>48</v>
      </c>
      <c r="D71" s="14" t="s">
        <v>49</v>
      </c>
      <c r="E71" s="14" t="s">
        <v>75</v>
      </c>
      <c r="F71" s="15" t="s">
        <v>121</v>
      </c>
      <c r="G71" s="16">
        <v>50.515999999999998</v>
      </c>
      <c r="H71" s="16">
        <v>1</v>
      </c>
    </row>
    <row r="72" spans="1:8" s="5" customFormat="1" ht="49.5" x14ac:dyDescent="0.25">
      <c r="A72" s="13">
        <f t="shared" si="0"/>
        <v>64</v>
      </c>
      <c r="B72" s="13" t="s">
        <v>255</v>
      </c>
      <c r="C72" s="14" t="s">
        <v>48</v>
      </c>
      <c r="D72" s="14" t="s">
        <v>49</v>
      </c>
      <c r="E72" s="14" t="s">
        <v>75</v>
      </c>
      <c r="F72" s="15" t="s">
        <v>121</v>
      </c>
      <c r="G72" s="16">
        <v>102.11</v>
      </c>
      <c r="H72" s="16">
        <v>1</v>
      </c>
    </row>
    <row r="73" spans="1:8" s="5" customFormat="1" ht="49.5" x14ac:dyDescent="0.25">
      <c r="A73" s="13">
        <f t="shared" si="0"/>
        <v>65</v>
      </c>
      <c r="B73" s="13" t="s">
        <v>256</v>
      </c>
      <c r="C73" s="14" t="s">
        <v>48</v>
      </c>
      <c r="D73" s="14" t="s">
        <v>49</v>
      </c>
      <c r="E73" s="14" t="s">
        <v>75</v>
      </c>
      <c r="F73" s="15" t="s">
        <v>121</v>
      </c>
      <c r="G73" s="16">
        <v>86.171999999999997</v>
      </c>
      <c r="H73" s="16">
        <v>1</v>
      </c>
    </row>
    <row r="74" spans="1:8" s="5" customFormat="1" ht="33" x14ac:dyDescent="0.25">
      <c r="A74" s="13">
        <f t="shared" si="0"/>
        <v>66</v>
      </c>
      <c r="B74" s="13" t="s">
        <v>257</v>
      </c>
      <c r="C74" s="14" t="s">
        <v>683</v>
      </c>
      <c r="D74" s="14" t="s">
        <v>684</v>
      </c>
      <c r="E74" s="14" t="s">
        <v>822</v>
      </c>
      <c r="F74" s="15" t="s">
        <v>87</v>
      </c>
      <c r="G74" s="16">
        <v>70</v>
      </c>
      <c r="H74" s="16">
        <v>2</v>
      </c>
    </row>
    <row r="75" spans="1:8" s="5" customFormat="1" ht="49.5" x14ac:dyDescent="0.25">
      <c r="A75" s="13">
        <f t="shared" ref="A75:A138" si="1">+A74+1</f>
        <v>67</v>
      </c>
      <c r="B75" s="13" t="s">
        <v>258</v>
      </c>
      <c r="C75" s="14" t="s">
        <v>48</v>
      </c>
      <c r="D75" s="14" t="s">
        <v>49</v>
      </c>
      <c r="E75" s="14" t="s">
        <v>75</v>
      </c>
      <c r="F75" s="15" t="s">
        <v>898</v>
      </c>
      <c r="G75" s="16">
        <v>43.427999999999997</v>
      </c>
      <c r="H75" s="16">
        <v>1</v>
      </c>
    </row>
    <row r="76" spans="1:8" s="5" customFormat="1" ht="33" x14ac:dyDescent="0.25">
      <c r="A76" s="13">
        <f t="shared" si="1"/>
        <v>68</v>
      </c>
      <c r="B76" s="13" t="s">
        <v>259</v>
      </c>
      <c r="C76" s="14" t="s">
        <v>685</v>
      </c>
      <c r="D76" s="14" t="s">
        <v>659</v>
      </c>
      <c r="E76" s="14" t="s">
        <v>823</v>
      </c>
      <c r="F76" s="15" t="s">
        <v>89</v>
      </c>
      <c r="G76" s="16">
        <v>3550</v>
      </c>
      <c r="H76" s="16">
        <v>1</v>
      </c>
    </row>
    <row r="77" spans="1:8" s="5" customFormat="1" ht="33" x14ac:dyDescent="0.25">
      <c r="A77" s="13">
        <f t="shared" si="1"/>
        <v>69</v>
      </c>
      <c r="B77" s="13" t="s">
        <v>260</v>
      </c>
      <c r="C77" s="14" t="s">
        <v>686</v>
      </c>
      <c r="D77" s="14" t="s">
        <v>687</v>
      </c>
      <c r="E77" s="14" t="s">
        <v>66</v>
      </c>
      <c r="F77" s="15" t="s">
        <v>88</v>
      </c>
      <c r="G77" s="16">
        <v>1103</v>
      </c>
      <c r="H77" s="16">
        <v>1</v>
      </c>
    </row>
    <row r="78" spans="1:8" s="5" customFormat="1" ht="33" x14ac:dyDescent="0.25">
      <c r="A78" s="13">
        <f t="shared" si="1"/>
        <v>70</v>
      </c>
      <c r="B78" s="13" t="s">
        <v>261</v>
      </c>
      <c r="C78" s="14" t="s">
        <v>686</v>
      </c>
      <c r="D78" s="14" t="s">
        <v>687</v>
      </c>
      <c r="E78" s="14" t="s">
        <v>79</v>
      </c>
      <c r="F78" s="15" t="s">
        <v>88</v>
      </c>
      <c r="G78" s="16">
        <v>8088</v>
      </c>
      <c r="H78" s="16">
        <v>1</v>
      </c>
    </row>
    <row r="79" spans="1:8" s="5" customFormat="1" ht="33" x14ac:dyDescent="0.25">
      <c r="A79" s="13">
        <f t="shared" si="1"/>
        <v>71</v>
      </c>
      <c r="B79" s="13" t="s">
        <v>262</v>
      </c>
      <c r="C79" s="14" t="s">
        <v>686</v>
      </c>
      <c r="D79" s="14" t="s">
        <v>687</v>
      </c>
      <c r="E79" s="14" t="s">
        <v>66</v>
      </c>
      <c r="F79" s="15" t="s">
        <v>88</v>
      </c>
      <c r="G79" s="16">
        <v>2064</v>
      </c>
      <c r="H79" s="16">
        <v>2</v>
      </c>
    </row>
    <row r="80" spans="1:8" s="5" customFormat="1" ht="33" x14ac:dyDescent="0.25">
      <c r="A80" s="13">
        <f t="shared" si="1"/>
        <v>72</v>
      </c>
      <c r="B80" s="13" t="s">
        <v>263</v>
      </c>
      <c r="C80" s="14" t="s">
        <v>686</v>
      </c>
      <c r="D80" s="14" t="s">
        <v>687</v>
      </c>
      <c r="E80" s="14" t="s">
        <v>824</v>
      </c>
      <c r="F80" s="15" t="s">
        <v>88</v>
      </c>
      <c r="G80" s="16">
        <v>6672</v>
      </c>
      <c r="H80" s="16">
        <v>1</v>
      </c>
    </row>
    <row r="81" spans="1:8" s="5" customFormat="1" ht="33" x14ac:dyDescent="0.25">
      <c r="A81" s="13">
        <f t="shared" si="1"/>
        <v>73</v>
      </c>
      <c r="B81" s="13" t="s">
        <v>264</v>
      </c>
      <c r="C81" s="14" t="s">
        <v>688</v>
      </c>
      <c r="D81" s="14" t="s">
        <v>689</v>
      </c>
      <c r="E81" s="14" t="s">
        <v>71</v>
      </c>
      <c r="F81" s="15" t="s">
        <v>89</v>
      </c>
      <c r="G81" s="16">
        <v>11450</v>
      </c>
      <c r="H81" s="16">
        <v>1</v>
      </c>
    </row>
    <row r="82" spans="1:8" s="5" customFormat="1" ht="33" x14ac:dyDescent="0.25">
      <c r="A82" s="13">
        <f t="shared" si="1"/>
        <v>74</v>
      </c>
      <c r="B82" s="13" t="s">
        <v>265</v>
      </c>
      <c r="C82" s="14" t="s">
        <v>22</v>
      </c>
      <c r="D82" s="14" t="s">
        <v>23</v>
      </c>
      <c r="E82" s="14" t="s">
        <v>825</v>
      </c>
      <c r="F82" s="15" t="s">
        <v>87</v>
      </c>
      <c r="G82" s="16">
        <v>450</v>
      </c>
      <c r="H82" s="16">
        <v>1</v>
      </c>
    </row>
    <row r="83" spans="1:8" s="5" customFormat="1" ht="33" x14ac:dyDescent="0.25">
      <c r="A83" s="13">
        <f t="shared" si="1"/>
        <v>75</v>
      </c>
      <c r="B83" s="13" t="s">
        <v>266</v>
      </c>
      <c r="C83" s="14" t="s">
        <v>22</v>
      </c>
      <c r="D83" s="14" t="s">
        <v>23</v>
      </c>
      <c r="E83" s="14" t="s">
        <v>93</v>
      </c>
      <c r="F83" s="15" t="s">
        <v>87</v>
      </c>
      <c r="G83" s="16">
        <v>1125</v>
      </c>
      <c r="H83" s="16">
        <v>1</v>
      </c>
    </row>
    <row r="84" spans="1:8" s="5" customFormat="1" ht="33" x14ac:dyDescent="0.25">
      <c r="A84" s="13">
        <f t="shared" si="1"/>
        <v>76</v>
      </c>
      <c r="B84" s="13" t="s">
        <v>267</v>
      </c>
      <c r="C84" s="14" t="s">
        <v>22</v>
      </c>
      <c r="D84" s="14" t="s">
        <v>23</v>
      </c>
      <c r="E84" s="14" t="s">
        <v>93</v>
      </c>
      <c r="F84" s="15" t="s">
        <v>87</v>
      </c>
      <c r="G84" s="15">
        <v>852</v>
      </c>
      <c r="H84" s="15">
        <v>1</v>
      </c>
    </row>
    <row r="85" spans="1:8" s="5" customFormat="1" ht="33" x14ac:dyDescent="0.25">
      <c r="A85" s="13">
        <f t="shared" si="1"/>
        <v>77</v>
      </c>
      <c r="B85" s="13" t="s">
        <v>268</v>
      </c>
      <c r="C85" s="14" t="s">
        <v>22</v>
      </c>
      <c r="D85" s="14" t="s">
        <v>23</v>
      </c>
      <c r="E85" s="14" t="s">
        <v>93</v>
      </c>
      <c r="F85" s="15" t="s">
        <v>87</v>
      </c>
      <c r="G85" s="15">
        <v>1875</v>
      </c>
      <c r="H85" s="15">
        <v>1</v>
      </c>
    </row>
    <row r="86" spans="1:8" s="5" customFormat="1" ht="49.5" x14ac:dyDescent="0.25">
      <c r="A86" s="13">
        <f t="shared" si="1"/>
        <v>78</v>
      </c>
      <c r="B86" s="13" t="s">
        <v>269</v>
      </c>
      <c r="C86" s="14" t="s">
        <v>690</v>
      </c>
      <c r="D86" s="14" t="s">
        <v>691</v>
      </c>
      <c r="E86" s="14" t="s">
        <v>826</v>
      </c>
      <c r="F86" s="15" t="s">
        <v>88</v>
      </c>
      <c r="G86" s="15">
        <v>3022</v>
      </c>
      <c r="H86" s="15">
        <v>4</v>
      </c>
    </row>
    <row r="87" spans="1:8" s="5" customFormat="1" ht="33" x14ac:dyDescent="0.25">
      <c r="A87" s="13">
        <f t="shared" si="1"/>
        <v>79</v>
      </c>
      <c r="B87" s="13" t="s">
        <v>270</v>
      </c>
      <c r="C87" s="14" t="s">
        <v>692</v>
      </c>
      <c r="D87" s="14" t="s">
        <v>693</v>
      </c>
      <c r="E87" s="14" t="s">
        <v>69</v>
      </c>
      <c r="F87" s="15" t="s">
        <v>120</v>
      </c>
      <c r="G87" s="15">
        <v>880</v>
      </c>
      <c r="H87" s="15">
        <v>7</v>
      </c>
    </row>
    <row r="88" spans="1:8" s="5" customFormat="1" ht="49.5" x14ac:dyDescent="0.25">
      <c r="A88" s="13">
        <f t="shared" si="1"/>
        <v>80</v>
      </c>
      <c r="B88" s="13" t="s">
        <v>271</v>
      </c>
      <c r="C88" s="14" t="s">
        <v>47</v>
      </c>
      <c r="D88" s="14" t="s">
        <v>19</v>
      </c>
      <c r="E88" s="14" t="s">
        <v>827</v>
      </c>
      <c r="F88" s="15" t="s">
        <v>88</v>
      </c>
      <c r="G88" s="15">
        <v>4799</v>
      </c>
      <c r="H88" s="15">
        <v>9</v>
      </c>
    </row>
    <row r="89" spans="1:8" s="5" customFormat="1" ht="49.5" x14ac:dyDescent="0.25">
      <c r="A89" s="13">
        <f t="shared" si="1"/>
        <v>81</v>
      </c>
      <c r="B89" s="13" t="s">
        <v>272</v>
      </c>
      <c r="C89" s="14" t="s">
        <v>694</v>
      </c>
      <c r="D89" s="14" t="s">
        <v>695</v>
      </c>
      <c r="E89" s="14" t="s">
        <v>828</v>
      </c>
      <c r="F89" s="15" t="s">
        <v>899</v>
      </c>
      <c r="G89" s="15">
        <v>7</v>
      </c>
      <c r="H89" s="15">
        <v>1</v>
      </c>
    </row>
    <row r="90" spans="1:8" s="5" customFormat="1" ht="33" x14ac:dyDescent="0.25">
      <c r="A90" s="13">
        <f t="shared" si="1"/>
        <v>82</v>
      </c>
      <c r="B90" s="13" t="s">
        <v>273</v>
      </c>
      <c r="C90" s="14" t="s">
        <v>696</v>
      </c>
      <c r="D90" s="14" t="s">
        <v>38</v>
      </c>
      <c r="E90" s="14" t="s">
        <v>67</v>
      </c>
      <c r="F90" s="15" t="s">
        <v>90</v>
      </c>
      <c r="G90" s="15">
        <v>6.9950000000000001</v>
      </c>
      <c r="H90" s="15">
        <v>1</v>
      </c>
    </row>
    <row r="91" spans="1:8" s="5" customFormat="1" ht="33" x14ac:dyDescent="0.25">
      <c r="A91" s="13">
        <f t="shared" si="1"/>
        <v>83</v>
      </c>
      <c r="B91" s="13" t="s">
        <v>274</v>
      </c>
      <c r="C91" s="14" t="s">
        <v>696</v>
      </c>
      <c r="D91" s="14" t="s">
        <v>38</v>
      </c>
      <c r="E91" s="14" t="s">
        <v>829</v>
      </c>
      <c r="F91" s="15" t="s">
        <v>89</v>
      </c>
      <c r="G91" s="15">
        <v>398.94</v>
      </c>
      <c r="H91" s="15">
        <v>25</v>
      </c>
    </row>
    <row r="92" spans="1:8" s="5" customFormat="1" ht="33" x14ac:dyDescent="0.25">
      <c r="A92" s="13">
        <f t="shared" si="1"/>
        <v>84</v>
      </c>
      <c r="B92" s="13" t="s">
        <v>275</v>
      </c>
      <c r="C92" s="14" t="s">
        <v>696</v>
      </c>
      <c r="D92" s="14" t="s">
        <v>38</v>
      </c>
      <c r="E92" s="14" t="s">
        <v>67</v>
      </c>
      <c r="F92" s="15" t="s">
        <v>89</v>
      </c>
      <c r="G92" s="15">
        <v>414.81</v>
      </c>
      <c r="H92" s="15">
        <v>25</v>
      </c>
    </row>
    <row r="93" spans="1:8" s="5" customFormat="1" ht="33" x14ac:dyDescent="0.25">
      <c r="A93" s="13">
        <f t="shared" si="1"/>
        <v>85</v>
      </c>
      <c r="B93" s="13" t="s">
        <v>276</v>
      </c>
      <c r="C93" s="14" t="s">
        <v>696</v>
      </c>
      <c r="D93" s="14" t="s">
        <v>38</v>
      </c>
      <c r="E93" s="14" t="s">
        <v>129</v>
      </c>
      <c r="F93" s="15" t="s">
        <v>89</v>
      </c>
      <c r="G93" s="15">
        <v>931</v>
      </c>
      <c r="H93" s="15">
        <v>8</v>
      </c>
    </row>
    <row r="94" spans="1:8" s="5" customFormat="1" ht="33" x14ac:dyDescent="0.25">
      <c r="A94" s="13">
        <f t="shared" si="1"/>
        <v>86</v>
      </c>
      <c r="B94" s="13" t="s">
        <v>277</v>
      </c>
      <c r="C94" s="14" t="s">
        <v>696</v>
      </c>
      <c r="D94" s="14" t="s">
        <v>38</v>
      </c>
      <c r="E94" s="14" t="s">
        <v>67</v>
      </c>
      <c r="F94" s="15" t="s">
        <v>89</v>
      </c>
      <c r="G94" s="15">
        <v>4433</v>
      </c>
      <c r="H94" s="15">
        <v>25</v>
      </c>
    </row>
    <row r="95" spans="1:8" s="5" customFormat="1" ht="49.5" x14ac:dyDescent="0.25">
      <c r="A95" s="13">
        <f t="shared" si="1"/>
        <v>87</v>
      </c>
      <c r="B95" s="13" t="s">
        <v>278</v>
      </c>
      <c r="C95" s="14" t="s">
        <v>697</v>
      </c>
      <c r="D95" s="14" t="s">
        <v>698</v>
      </c>
      <c r="E95" s="14" t="s">
        <v>830</v>
      </c>
      <c r="F95" s="15" t="s">
        <v>89</v>
      </c>
      <c r="G95" s="15">
        <v>20</v>
      </c>
      <c r="H95" s="15">
        <v>1</v>
      </c>
    </row>
    <row r="96" spans="1:8" s="5" customFormat="1" ht="82.5" x14ac:dyDescent="0.25">
      <c r="A96" s="13">
        <f t="shared" si="1"/>
        <v>88</v>
      </c>
      <c r="B96" s="13" t="s">
        <v>279</v>
      </c>
      <c r="C96" s="14" t="s">
        <v>699</v>
      </c>
      <c r="D96" s="14" t="s">
        <v>700</v>
      </c>
      <c r="E96" s="14" t="s">
        <v>831</v>
      </c>
      <c r="F96" s="15" t="s">
        <v>88</v>
      </c>
      <c r="G96" s="15">
        <v>5260</v>
      </c>
      <c r="H96" s="15">
        <v>5</v>
      </c>
    </row>
    <row r="97" spans="1:8" s="5" customFormat="1" ht="33" x14ac:dyDescent="0.25">
      <c r="A97" s="13">
        <f t="shared" si="1"/>
        <v>89</v>
      </c>
      <c r="B97" s="13" t="s">
        <v>280</v>
      </c>
      <c r="C97" s="14" t="s">
        <v>696</v>
      </c>
      <c r="D97" s="14" t="s">
        <v>38</v>
      </c>
      <c r="E97" s="14" t="s">
        <v>67</v>
      </c>
      <c r="F97" s="15" t="s">
        <v>900</v>
      </c>
      <c r="G97" s="15">
        <v>413.22</v>
      </c>
      <c r="H97" s="15">
        <v>16</v>
      </c>
    </row>
    <row r="98" spans="1:8" s="5" customFormat="1" ht="33" x14ac:dyDescent="0.25">
      <c r="A98" s="13">
        <f t="shared" si="1"/>
        <v>90</v>
      </c>
      <c r="B98" s="13" t="s">
        <v>281</v>
      </c>
      <c r="C98" s="14" t="s">
        <v>686</v>
      </c>
      <c r="D98" s="14" t="s">
        <v>687</v>
      </c>
      <c r="E98" s="14" t="s">
        <v>107</v>
      </c>
      <c r="F98" s="15" t="s">
        <v>88</v>
      </c>
      <c r="G98" s="15">
        <v>14400</v>
      </c>
      <c r="H98" s="15">
        <v>1</v>
      </c>
    </row>
    <row r="99" spans="1:8" s="5" customFormat="1" ht="33" x14ac:dyDescent="0.25">
      <c r="A99" s="13">
        <f t="shared" si="1"/>
        <v>91</v>
      </c>
      <c r="B99" s="13" t="s">
        <v>282</v>
      </c>
      <c r="C99" s="14" t="s">
        <v>22</v>
      </c>
      <c r="D99" s="14" t="s">
        <v>23</v>
      </c>
      <c r="E99" s="14" t="s">
        <v>76</v>
      </c>
      <c r="F99" s="15" t="s">
        <v>87</v>
      </c>
      <c r="G99" s="15">
        <v>1550</v>
      </c>
      <c r="H99" s="15">
        <v>1</v>
      </c>
    </row>
    <row r="100" spans="1:8" s="5" customFormat="1" ht="33" x14ac:dyDescent="0.25">
      <c r="A100" s="13">
        <f t="shared" si="1"/>
        <v>92</v>
      </c>
      <c r="B100" s="13" t="s">
        <v>283</v>
      </c>
      <c r="C100" s="14" t="s">
        <v>22</v>
      </c>
      <c r="D100" s="14" t="s">
        <v>23</v>
      </c>
      <c r="E100" s="14" t="s">
        <v>76</v>
      </c>
      <c r="F100" s="15" t="s">
        <v>87</v>
      </c>
      <c r="G100" s="15">
        <v>3000</v>
      </c>
      <c r="H100" s="15">
        <v>1</v>
      </c>
    </row>
    <row r="101" spans="1:8" s="5" customFormat="1" ht="33" x14ac:dyDescent="0.25">
      <c r="A101" s="13">
        <f t="shared" si="1"/>
        <v>93</v>
      </c>
      <c r="B101" s="13" t="s">
        <v>284</v>
      </c>
      <c r="C101" s="14" t="s">
        <v>22</v>
      </c>
      <c r="D101" s="14" t="s">
        <v>23</v>
      </c>
      <c r="E101" s="14" t="s">
        <v>68</v>
      </c>
      <c r="F101" s="15" t="s">
        <v>87</v>
      </c>
      <c r="G101" s="15">
        <v>1140</v>
      </c>
      <c r="H101" s="15">
        <v>2</v>
      </c>
    </row>
    <row r="102" spans="1:8" s="5" customFormat="1" ht="33" x14ac:dyDescent="0.25">
      <c r="A102" s="13">
        <f t="shared" si="1"/>
        <v>94</v>
      </c>
      <c r="B102" s="13" t="s">
        <v>285</v>
      </c>
      <c r="C102" s="14" t="s">
        <v>35</v>
      </c>
      <c r="D102" s="14" t="s">
        <v>36</v>
      </c>
      <c r="E102" s="14" t="s">
        <v>98</v>
      </c>
      <c r="F102" s="15" t="s">
        <v>89</v>
      </c>
      <c r="G102" s="15">
        <v>37441</v>
      </c>
      <c r="H102" s="15">
        <v>35</v>
      </c>
    </row>
    <row r="103" spans="1:8" s="5" customFormat="1" ht="33" x14ac:dyDescent="0.25">
      <c r="A103" s="13">
        <f t="shared" si="1"/>
        <v>95</v>
      </c>
      <c r="B103" s="13" t="s">
        <v>286</v>
      </c>
      <c r="C103" s="14" t="s">
        <v>51</v>
      </c>
      <c r="D103" s="14" t="s">
        <v>52</v>
      </c>
      <c r="E103" s="14" t="s">
        <v>77</v>
      </c>
      <c r="F103" s="15" t="s">
        <v>88</v>
      </c>
      <c r="G103" s="15">
        <v>200</v>
      </c>
      <c r="H103" s="15">
        <v>2</v>
      </c>
    </row>
    <row r="104" spans="1:8" s="5" customFormat="1" ht="33" x14ac:dyDescent="0.25">
      <c r="A104" s="13">
        <f t="shared" si="1"/>
        <v>96</v>
      </c>
      <c r="B104" s="13" t="s">
        <v>287</v>
      </c>
      <c r="C104" s="14" t="s">
        <v>53</v>
      </c>
      <c r="D104" s="14" t="s">
        <v>57</v>
      </c>
      <c r="E104" s="14" t="s">
        <v>71</v>
      </c>
      <c r="F104" s="15" t="s">
        <v>89</v>
      </c>
      <c r="G104" s="15">
        <v>19860</v>
      </c>
      <c r="H104" s="15">
        <v>3</v>
      </c>
    </row>
    <row r="105" spans="1:8" s="5" customFormat="1" ht="33" x14ac:dyDescent="0.25">
      <c r="A105" s="13">
        <f t="shared" si="1"/>
        <v>97</v>
      </c>
      <c r="B105" s="13" t="s">
        <v>288</v>
      </c>
      <c r="C105" s="14" t="s">
        <v>53</v>
      </c>
      <c r="D105" s="14" t="s">
        <v>57</v>
      </c>
      <c r="E105" s="14" t="s">
        <v>71</v>
      </c>
      <c r="F105" s="15" t="s">
        <v>89</v>
      </c>
      <c r="G105" s="15">
        <v>46010</v>
      </c>
      <c r="H105" s="15">
        <v>4</v>
      </c>
    </row>
    <row r="106" spans="1:8" s="5" customFormat="1" ht="33" x14ac:dyDescent="0.25">
      <c r="A106" s="13">
        <f t="shared" si="1"/>
        <v>98</v>
      </c>
      <c r="B106" s="13" t="s">
        <v>289</v>
      </c>
      <c r="C106" s="14" t="s">
        <v>701</v>
      </c>
      <c r="D106" s="14" t="s">
        <v>702</v>
      </c>
      <c r="E106" s="14" t="s">
        <v>69</v>
      </c>
      <c r="F106" s="15" t="s">
        <v>120</v>
      </c>
      <c r="G106" s="15">
        <v>495</v>
      </c>
      <c r="H106" s="15">
        <v>17</v>
      </c>
    </row>
    <row r="107" spans="1:8" s="5" customFormat="1" ht="33" x14ac:dyDescent="0.25">
      <c r="A107" s="13">
        <f t="shared" si="1"/>
        <v>99</v>
      </c>
      <c r="B107" s="13" t="s">
        <v>290</v>
      </c>
      <c r="C107" s="14" t="s">
        <v>37</v>
      </c>
      <c r="D107" s="14" t="s">
        <v>38</v>
      </c>
      <c r="E107" s="14" t="s">
        <v>64</v>
      </c>
      <c r="F107" s="15" t="s">
        <v>89</v>
      </c>
      <c r="G107" s="15">
        <v>13534</v>
      </c>
      <c r="H107" s="15">
        <v>25</v>
      </c>
    </row>
    <row r="108" spans="1:8" s="5" customFormat="1" ht="33" x14ac:dyDescent="0.25">
      <c r="A108" s="13">
        <f t="shared" si="1"/>
        <v>100</v>
      </c>
      <c r="B108" s="13" t="s">
        <v>291</v>
      </c>
      <c r="C108" s="14" t="s">
        <v>37</v>
      </c>
      <c r="D108" s="14" t="s">
        <v>38</v>
      </c>
      <c r="E108" s="14" t="s">
        <v>64</v>
      </c>
      <c r="F108" s="15" t="s">
        <v>90</v>
      </c>
      <c r="G108" s="15">
        <v>80.209999999999994</v>
      </c>
      <c r="H108" s="15">
        <v>6</v>
      </c>
    </row>
    <row r="109" spans="1:8" s="5" customFormat="1" ht="33" x14ac:dyDescent="0.25">
      <c r="A109" s="13">
        <f t="shared" si="1"/>
        <v>101</v>
      </c>
      <c r="B109" s="13" t="s">
        <v>292</v>
      </c>
      <c r="C109" s="14" t="s">
        <v>37</v>
      </c>
      <c r="D109" s="14" t="s">
        <v>38</v>
      </c>
      <c r="E109" s="14" t="s">
        <v>67</v>
      </c>
      <c r="F109" s="15" t="s">
        <v>90</v>
      </c>
      <c r="G109" s="15">
        <v>55.19</v>
      </c>
      <c r="H109" s="15">
        <v>3</v>
      </c>
    </row>
    <row r="110" spans="1:8" s="5" customFormat="1" ht="33" x14ac:dyDescent="0.25">
      <c r="A110" s="13">
        <f t="shared" si="1"/>
        <v>102</v>
      </c>
      <c r="B110" s="13" t="s">
        <v>293</v>
      </c>
      <c r="C110" s="14" t="s">
        <v>37</v>
      </c>
      <c r="D110" s="14" t="s">
        <v>38</v>
      </c>
      <c r="E110" s="14" t="s">
        <v>67</v>
      </c>
      <c r="F110" s="15" t="s">
        <v>90</v>
      </c>
      <c r="G110" s="15">
        <v>23.3</v>
      </c>
      <c r="H110" s="15">
        <v>1</v>
      </c>
    </row>
    <row r="111" spans="1:8" s="5" customFormat="1" ht="33" x14ac:dyDescent="0.25">
      <c r="A111" s="13">
        <f t="shared" si="1"/>
        <v>103</v>
      </c>
      <c r="B111" s="13" t="s">
        <v>294</v>
      </c>
      <c r="C111" s="14" t="s">
        <v>37</v>
      </c>
      <c r="D111" s="14" t="s">
        <v>38</v>
      </c>
      <c r="E111" s="14" t="s">
        <v>67</v>
      </c>
      <c r="F111" s="15" t="s">
        <v>90</v>
      </c>
      <c r="G111" s="15">
        <v>10.119999999999999</v>
      </c>
      <c r="H111" s="15">
        <v>1</v>
      </c>
    </row>
    <row r="112" spans="1:8" s="5" customFormat="1" ht="33" x14ac:dyDescent="0.25">
      <c r="A112" s="13">
        <f t="shared" si="1"/>
        <v>104</v>
      </c>
      <c r="B112" s="13" t="s">
        <v>295</v>
      </c>
      <c r="C112" s="14" t="s">
        <v>37</v>
      </c>
      <c r="D112" s="14" t="s">
        <v>38</v>
      </c>
      <c r="E112" s="14" t="s">
        <v>67</v>
      </c>
      <c r="F112" s="15" t="s">
        <v>90</v>
      </c>
      <c r="G112" s="15">
        <v>4.72</v>
      </c>
      <c r="H112" s="15">
        <v>1</v>
      </c>
    </row>
    <row r="113" spans="1:8" s="5" customFormat="1" ht="33" x14ac:dyDescent="0.25">
      <c r="A113" s="13">
        <f t="shared" si="1"/>
        <v>105</v>
      </c>
      <c r="B113" s="13" t="s">
        <v>296</v>
      </c>
      <c r="C113" s="14" t="s">
        <v>37</v>
      </c>
      <c r="D113" s="14" t="s">
        <v>38</v>
      </c>
      <c r="E113" s="14" t="s">
        <v>67</v>
      </c>
      <c r="F113" s="15" t="s">
        <v>90</v>
      </c>
      <c r="G113" s="15">
        <v>9.0299999999999994</v>
      </c>
      <c r="H113" s="15">
        <v>1</v>
      </c>
    </row>
    <row r="114" spans="1:8" s="5" customFormat="1" ht="33" x14ac:dyDescent="0.25">
      <c r="A114" s="13">
        <f t="shared" si="1"/>
        <v>106</v>
      </c>
      <c r="B114" s="13" t="s">
        <v>297</v>
      </c>
      <c r="C114" s="14" t="s">
        <v>37</v>
      </c>
      <c r="D114" s="14" t="s">
        <v>38</v>
      </c>
      <c r="E114" s="14" t="s">
        <v>67</v>
      </c>
      <c r="F114" s="15" t="s">
        <v>90</v>
      </c>
      <c r="G114" s="15">
        <v>30.02</v>
      </c>
      <c r="H114" s="15">
        <v>3</v>
      </c>
    </row>
    <row r="115" spans="1:8" s="5" customFormat="1" ht="33" x14ac:dyDescent="0.25">
      <c r="A115" s="13">
        <f t="shared" si="1"/>
        <v>107</v>
      </c>
      <c r="B115" s="13" t="s">
        <v>298</v>
      </c>
      <c r="C115" s="14" t="s">
        <v>37</v>
      </c>
      <c r="D115" s="14" t="s">
        <v>38</v>
      </c>
      <c r="E115" s="14" t="s">
        <v>67</v>
      </c>
      <c r="F115" s="15" t="s">
        <v>90</v>
      </c>
      <c r="G115" s="15">
        <v>50.484999999999999</v>
      </c>
      <c r="H115" s="15">
        <v>1</v>
      </c>
    </row>
    <row r="116" spans="1:8" s="5" customFormat="1" ht="33" x14ac:dyDescent="0.25">
      <c r="A116" s="13">
        <f t="shared" si="1"/>
        <v>108</v>
      </c>
      <c r="B116" s="13" t="s">
        <v>299</v>
      </c>
      <c r="C116" s="14" t="s">
        <v>37</v>
      </c>
      <c r="D116" s="14" t="s">
        <v>38</v>
      </c>
      <c r="E116" s="14" t="s">
        <v>73</v>
      </c>
      <c r="F116" s="15" t="s">
        <v>90</v>
      </c>
      <c r="G116" s="15">
        <v>34.145000000000003</v>
      </c>
      <c r="H116" s="15">
        <v>2</v>
      </c>
    </row>
    <row r="117" spans="1:8" s="5" customFormat="1" ht="33" x14ac:dyDescent="0.25">
      <c r="A117" s="13">
        <f t="shared" si="1"/>
        <v>109</v>
      </c>
      <c r="B117" s="13" t="s">
        <v>300</v>
      </c>
      <c r="C117" s="14" t="s">
        <v>37</v>
      </c>
      <c r="D117" s="14" t="s">
        <v>38</v>
      </c>
      <c r="E117" s="14" t="s">
        <v>67</v>
      </c>
      <c r="F117" s="15" t="s">
        <v>89</v>
      </c>
      <c r="G117" s="15">
        <v>4561</v>
      </c>
      <c r="H117" s="15">
        <v>25</v>
      </c>
    </row>
    <row r="118" spans="1:8" s="5" customFormat="1" ht="33" x14ac:dyDescent="0.25">
      <c r="A118" s="13">
        <f t="shared" si="1"/>
        <v>110</v>
      </c>
      <c r="B118" s="13" t="s">
        <v>301</v>
      </c>
      <c r="C118" s="14" t="s">
        <v>37</v>
      </c>
      <c r="D118" s="14" t="s">
        <v>38</v>
      </c>
      <c r="E118" s="14" t="s">
        <v>67</v>
      </c>
      <c r="F118" s="15" t="s">
        <v>90</v>
      </c>
      <c r="G118" s="15">
        <v>24.98</v>
      </c>
      <c r="H118" s="15">
        <v>2</v>
      </c>
    </row>
    <row r="119" spans="1:8" s="5" customFormat="1" ht="33" x14ac:dyDescent="0.25">
      <c r="A119" s="13">
        <f t="shared" si="1"/>
        <v>111</v>
      </c>
      <c r="B119" s="13" t="s">
        <v>302</v>
      </c>
      <c r="C119" s="14" t="s">
        <v>37</v>
      </c>
      <c r="D119" s="14" t="s">
        <v>38</v>
      </c>
      <c r="E119" s="14" t="s">
        <v>67</v>
      </c>
      <c r="F119" s="15" t="s">
        <v>89</v>
      </c>
      <c r="G119" s="15">
        <v>3279</v>
      </c>
      <c r="H119" s="15">
        <v>25</v>
      </c>
    </row>
    <row r="120" spans="1:8" s="5" customFormat="1" ht="33" x14ac:dyDescent="0.25">
      <c r="A120" s="13">
        <f t="shared" si="1"/>
        <v>112</v>
      </c>
      <c r="B120" s="13" t="s">
        <v>303</v>
      </c>
      <c r="C120" s="14" t="s">
        <v>37</v>
      </c>
      <c r="D120" s="14" t="s">
        <v>38</v>
      </c>
      <c r="E120" s="14" t="s">
        <v>67</v>
      </c>
      <c r="F120" s="15" t="s">
        <v>89</v>
      </c>
      <c r="G120" s="15">
        <v>3866</v>
      </c>
      <c r="H120" s="15">
        <v>25</v>
      </c>
    </row>
    <row r="121" spans="1:8" s="5" customFormat="1" ht="33" x14ac:dyDescent="0.25">
      <c r="A121" s="13">
        <f t="shared" si="1"/>
        <v>113</v>
      </c>
      <c r="B121" s="13" t="s">
        <v>304</v>
      </c>
      <c r="C121" s="14" t="s">
        <v>41</v>
      </c>
      <c r="D121" s="14" t="s">
        <v>42</v>
      </c>
      <c r="E121" s="14" t="s">
        <v>84</v>
      </c>
      <c r="F121" s="15" t="s">
        <v>88</v>
      </c>
      <c r="G121" s="15">
        <v>29324</v>
      </c>
      <c r="H121" s="15">
        <v>3</v>
      </c>
    </row>
    <row r="122" spans="1:8" s="5" customFormat="1" ht="33" x14ac:dyDescent="0.25">
      <c r="A122" s="13">
        <f t="shared" si="1"/>
        <v>114</v>
      </c>
      <c r="B122" s="13" t="s">
        <v>305</v>
      </c>
      <c r="C122" s="14" t="s">
        <v>703</v>
      </c>
      <c r="D122" s="14" t="s">
        <v>704</v>
      </c>
      <c r="E122" s="14" t="s">
        <v>832</v>
      </c>
      <c r="F122" s="15" t="s">
        <v>89</v>
      </c>
      <c r="G122" s="15">
        <v>5416.72</v>
      </c>
      <c r="H122" s="15">
        <v>10</v>
      </c>
    </row>
    <row r="123" spans="1:8" s="5" customFormat="1" ht="33" x14ac:dyDescent="0.25">
      <c r="A123" s="13">
        <f t="shared" si="1"/>
        <v>115</v>
      </c>
      <c r="B123" s="13" t="s">
        <v>306</v>
      </c>
      <c r="C123" s="14" t="s">
        <v>184</v>
      </c>
      <c r="D123" s="14" t="s">
        <v>185</v>
      </c>
      <c r="E123" s="14" t="s">
        <v>69</v>
      </c>
      <c r="F123" s="15" t="s">
        <v>120</v>
      </c>
      <c r="G123" s="15">
        <v>7</v>
      </c>
      <c r="H123" s="15">
        <v>1</v>
      </c>
    </row>
    <row r="124" spans="1:8" s="5" customFormat="1" ht="33" x14ac:dyDescent="0.25">
      <c r="A124" s="13">
        <f t="shared" si="1"/>
        <v>116</v>
      </c>
      <c r="B124" s="13" t="s">
        <v>307</v>
      </c>
      <c r="C124" s="14" t="s">
        <v>12</v>
      </c>
      <c r="D124" s="14" t="s">
        <v>13</v>
      </c>
      <c r="E124" s="14" t="s">
        <v>833</v>
      </c>
      <c r="F124" s="15" t="s">
        <v>88</v>
      </c>
      <c r="G124" s="15">
        <v>1600</v>
      </c>
      <c r="H124" s="15">
        <v>1</v>
      </c>
    </row>
    <row r="125" spans="1:8" s="5" customFormat="1" ht="33" x14ac:dyDescent="0.25">
      <c r="A125" s="13">
        <f t="shared" si="1"/>
        <v>117</v>
      </c>
      <c r="B125" s="13" t="s">
        <v>308</v>
      </c>
      <c r="C125" s="14" t="s">
        <v>12</v>
      </c>
      <c r="D125" s="14" t="s">
        <v>13</v>
      </c>
      <c r="E125" s="14" t="s">
        <v>81</v>
      </c>
      <c r="F125" s="15" t="s">
        <v>88</v>
      </c>
      <c r="G125" s="15">
        <v>816</v>
      </c>
      <c r="H125" s="15">
        <v>1</v>
      </c>
    </row>
    <row r="126" spans="1:8" s="5" customFormat="1" ht="33" x14ac:dyDescent="0.25">
      <c r="A126" s="13">
        <f t="shared" si="1"/>
        <v>118</v>
      </c>
      <c r="B126" s="13" t="s">
        <v>309</v>
      </c>
      <c r="C126" s="14" t="s">
        <v>12</v>
      </c>
      <c r="D126" s="14" t="s">
        <v>13</v>
      </c>
      <c r="E126" s="14" t="s">
        <v>834</v>
      </c>
      <c r="F126" s="15" t="s">
        <v>88</v>
      </c>
      <c r="G126" s="15">
        <v>2100</v>
      </c>
      <c r="H126" s="15">
        <v>1</v>
      </c>
    </row>
    <row r="127" spans="1:8" s="5" customFormat="1" ht="33" x14ac:dyDescent="0.25">
      <c r="A127" s="13">
        <f t="shared" si="1"/>
        <v>119</v>
      </c>
      <c r="B127" s="13" t="s">
        <v>310</v>
      </c>
      <c r="C127" s="14" t="s">
        <v>12</v>
      </c>
      <c r="D127" s="14" t="s">
        <v>13</v>
      </c>
      <c r="E127" s="14" t="s">
        <v>834</v>
      </c>
      <c r="F127" s="15" t="s">
        <v>88</v>
      </c>
      <c r="G127" s="15">
        <v>3936</v>
      </c>
      <c r="H127" s="15">
        <v>1</v>
      </c>
    </row>
    <row r="128" spans="1:8" s="5" customFormat="1" ht="49.5" x14ac:dyDescent="0.25">
      <c r="A128" s="13">
        <f t="shared" si="1"/>
        <v>120</v>
      </c>
      <c r="B128" s="13" t="s">
        <v>311</v>
      </c>
      <c r="C128" s="14" t="s">
        <v>705</v>
      </c>
      <c r="D128" s="14" t="s">
        <v>706</v>
      </c>
      <c r="E128" s="14" t="s">
        <v>69</v>
      </c>
      <c r="F128" s="15" t="s">
        <v>120</v>
      </c>
      <c r="G128" s="15">
        <v>400</v>
      </c>
      <c r="H128" s="15">
        <v>1</v>
      </c>
    </row>
    <row r="129" spans="1:8" s="5" customFormat="1" ht="33" x14ac:dyDescent="0.25">
      <c r="A129" s="13">
        <f t="shared" si="1"/>
        <v>121</v>
      </c>
      <c r="B129" s="13" t="s">
        <v>312</v>
      </c>
      <c r="C129" s="14" t="s">
        <v>35</v>
      </c>
      <c r="D129" s="14" t="s">
        <v>36</v>
      </c>
      <c r="E129" s="14" t="s">
        <v>65</v>
      </c>
      <c r="F129" s="15" t="s">
        <v>89</v>
      </c>
      <c r="G129" s="15">
        <f>3835+11682+11590+13197</f>
        <v>40304</v>
      </c>
      <c r="H129" s="15">
        <v>4</v>
      </c>
    </row>
    <row r="130" spans="1:8" s="5" customFormat="1" ht="33" x14ac:dyDescent="0.25">
      <c r="A130" s="13">
        <f t="shared" si="1"/>
        <v>122</v>
      </c>
      <c r="B130" s="13" t="s">
        <v>313</v>
      </c>
      <c r="C130" s="14" t="s">
        <v>35</v>
      </c>
      <c r="D130" s="14" t="s">
        <v>36</v>
      </c>
      <c r="E130" s="14" t="s">
        <v>65</v>
      </c>
      <c r="F130" s="15" t="s">
        <v>89</v>
      </c>
      <c r="G130" s="15">
        <f>44325+13758+1963</f>
        <v>60046</v>
      </c>
      <c r="H130" s="15">
        <v>3</v>
      </c>
    </row>
    <row r="131" spans="1:8" s="5" customFormat="1" ht="33" x14ac:dyDescent="0.25">
      <c r="A131" s="13">
        <f t="shared" si="1"/>
        <v>123</v>
      </c>
      <c r="B131" s="13" t="s">
        <v>314</v>
      </c>
      <c r="C131" s="14" t="s">
        <v>61</v>
      </c>
      <c r="D131" s="14" t="s">
        <v>62</v>
      </c>
      <c r="E131" s="14" t="s">
        <v>107</v>
      </c>
      <c r="F131" s="15" t="s">
        <v>88</v>
      </c>
      <c r="G131" s="15">
        <v>7168</v>
      </c>
      <c r="H131" s="15">
        <v>1</v>
      </c>
    </row>
    <row r="132" spans="1:8" s="5" customFormat="1" ht="49.5" x14ac:dyDescent="0.25">
      <c r="A132" s="13">
        <f t="shared" si="1"/>
        <v>124</v>
      </c>
      <c r="B132" s="13" t="s">
        <v>315</v>
      </c>
      <c r="C132" s="14" t="s">
        <v>677</v>
      </c>
      <c r="D132" s="14" t="s">
        <v>678</v>
      </c>
      <c r="E132" s="14" t="s">
        <v>835</v>
      </c>
      <c r="F132" s="15" t="s">
        <v>88</v>
      </c>
      <c r="G132" s="15">
        <v>3</v>
      </c>
      <c r="H132" s="15">
        <v>3</v>
      </c>
    </row>
    <row r="133" spans="1:8" s="5" customFormat="1" ht="66" customHeight="1" x14ac:dyDescent="0.25">
      <c r="A133" s="13">
        <f t="shared" si="1"/>
        <v>125</v>
      </c>
      <c r="B133" s="13" t="s">
        <v>316</v>
      </c>
      <c r="C133" s="14" t="s">
        <v>707</v>
      </c>
      <c r="D133" s="14" t="s">
        <v>708</v>
      </c>
      <c r="E133" s="14" t="s">
        <v>173</v>
      </c>
      <c r="F133" s="15" t="s">
        <v>88</v>
      </c>
      <c r="G133" s="15">
        <v>800</v>
      </c>
      <c r="H133" s="15">
        <v>2</v>
      </c>
    </row>
    <row r="134" spans="1:8" s="5" customFormat="1" ht="49.5" x14ac:dyDescent="0.25">
      <c r="A134" s="13">
        <f t="shared" si="1"/>
        <v>126</v>
      </c>
      <c r="B134" s="13" t="s">
        <v>317</v>
      </c>
      <c r="C134" s="14" t="s">
        <v>709</v>
      </c>
      <c r="D134" s="14" t="s">
        <v>710</v>
      </c>
      <c r="E134" s="14" t="s">
        <v>836</v>
      </c>
      <c r="F134" s="15" t="s">
        <v>88</v>
      </c>
      <c r="G134" s="15">
        <v>666</v>
      </c>
      <c r="H134" s="15">
        <v>1</v>
      </c>
    </row>
    <row r="135" spans="1:8" s="5" customFormat="1" ht="33" x14ac:dyDescent="0.25">
      <c r="A135" s="13">
        <f t="shared" si="1"/>
        <v>127</v>
      </c>
      <c r="B135" s="13" t="s">
        <v>318</v>
      </c>
      <c r="C135" s="14" t="s">
        <v>660</v>
      </c>
      <c r="D135" s="14" t="s">
        <v>661</v>
      </c>
      <c r="E135" s="14" t="s">
        <v>85</v>
      </c>
      <c r="F135" s="15" t="s">
        <v>89</v>
      </c>
      <c r="G135" s="15">
        <v>54635</v>
      </c>
      <c r="H135" s="15">
        <v>1</v>
      </c>
    </row>
    <row r="136" spans="1:8" s="5" customFormat="1" ht="49.5" x14ac:dyDescent="0.25">
      <c r="A136" s="13">
        <f t="shared" si="1"/>
        <v>128</v>
      </c>
      <c r="B136" s="13" t="s">
        <v>319</v>
      </c>
      <c r="C136" s="14" t="s">
        <v>711</v>
      </c>
      <c r="D136" s="14" t="s">
        <v>712</v>
      </c>
      <c r="E136" s="14" t="s">
        <v>837</v>
      </c>
      <c r="F136" s="15" t="s">
        <v>88</v>
      </c>
      <c r="G136" s="15">
        <v>3</v>
      </c>
      <c r="H136" s="15">
        <v>1</v>
      </c>
    </row>
    <row r="137" spans="1:8" s="5" customFormat="1" ht="49.5" x14ac:dyDescent="0.25">
      <c r="A137" s="13">
        <f t="shared" si="1"/>
        <v>129</v>
      </c>
      <c r="B137" s="13" t="s">
        <v>320</v>
      </c>
      <c r="C137" s="14" t="s">
        <v>713</v>
      </c>
      <c r="D137" s="14" t="s">
        <v>714</v>
      </c>
      <c r="E137" s="14" t="s">
        <v>80</v>
      </c>
      <c r="F137" s="15" t="s">
        <v>88</v>
      </c>
      <c r="G137" s="15">
        <v>150</v>
      </c>
      <c r="H137" s="15">
        <v>3</v>
      </c>
    </row>
    <row r="138" spans="1:8" s="5" customFormat="1" ht="49.5" x14ac:dyDescent="0.25">
      <c r="A138" s="13">
        <f t="shared" si="1"/>
        <v>130</v>
      </c>
      <c r="B138" s="13" t="s">
        <v>321</v>
      </c>
      <c r="C138" s="14" t="s">
        <v>715</v>
      </c>
      <c r="D138" s="14" t="s">
        <v>716</v>
      </c>
      <c r="E138" s="14" t="s">
        <v>838</v>
      </c>
      <c r="F138" s="15" t="s">
        <v>89</v>
      </c>
      <c r="G138" s="15">
        <v>66</v>
      </c>
      <c r="H138" s="15">
        <v>1</v>
      </c>
    </row>
    <row r="139" spans="1:8" s="5" customFormat="1" ht="33" x14ac:dyDescent="0.25">
      <c r="A139" s="13">
        <f t="shared" ref="A139:A202" si="2">+A138+1</f>
        <v>131</v>
      </c>
      <c r="B139" s="13" t="s">
        <v>322</v>
      </c>
      <c r="C139" s="14" t="s">
        <v>717</v>
      </c>
      <c r="D139" s="14" t="s">
        <v>718</v>
      </c>
      <c r="E139" s="14" t="s">
        <v>82</v>
      </c>
      <c r="F139" s="15" t="s">
        <v>89</v>
      </c>
      <c r="G139" s="15">
        <v>40</v>
      </c>
      <c r="H139" s="15">
        <v>2</v>
      </c>
    </row>
    <row r="140" spans="1:8" s="5" customFormat="1" ht="49.5" x14ac:dyDescent="0.25">
      <c r="A140" s="13">
        <f t="shared" si="2"/>
        <v>132</v>
      </c>
      <c r="B140" s="13" t="s">
        <v>323</v>
      </c>
      <c r="C140" s="14" t="s">
        <v>16</v>
      </c>
      <c r="D140" s="14" t="s">
        <v>17</v>
      </c>
      <c r="E140" s="14" t="s">
        <v>74</v>
      </c>
      <c r="F140" s="15" t="s">
        <v>90</v>
      </c>
      <c r="G140" s="15">
        <f>10.552+7.214+11.366+12.398+10.196+7.714+23.258+38.916+44.554+17.946+11.798+17.58+7.282</f>
        <v>220.77400000000003</v>
      </c>
      <c r="H140" s="15">
        <v>13</v>
      </c>
    </row>
    <row r="141" spans="1:8" s="5" customFormat="1" ht="49.5" x14ac:dyDescent="0.25">
      <c r="A141" s="13">
        <f t="shared" si="2"/>
        <v>133</v>
      </c>
      <c r="B141" s="13" t="s">
        <v>324</v>
      </c>
      <c r="C141" s="14" t="s">
        <v>144</v>
      </c>
      <c r="D141" s="14" t="s">
        <v>145</v>
      </c>
      <c r="E141" s="14" t="s">
        <v>68</v>
      </c>
      <c r="F141" s="15" t="s">
        <v>899</v>
      </c>
      <c r="G141" s="15">
        <v>300</v>
      </c>
      <c r="H141" s="15">
        <v>1</v>
      </c>
    </row>
    <row r="142" spans="1:8" s="5" customFormat="1" ht="33" x14ac:dyDescent="0.25">
      <c r="A142" s="13">
        <f t="shared" si="2"/>
        <v>134</v>
      </c>
      <c r="B142" s="13" t="s">
        <v>325</v>
      </c>
      <c r="C142" s="14" t="s">
        <v>41</v>
      </c>
      <c r="D142" s="14" t="s">
        <v>42</v>
      </c>
      <c r="E142" s="14" t="s">
        <v>74</v>
      </c>
      <c r="F142" s="15" t="s">
        <v>88</v>
      </c>
      <c r="G142" s="15">
        <f>36540+24940+1984+15480+1736</f>
        <v>80680</v>
      </c>
      <c r="H142" s="15">
        <v>5</v>
      </c>
    </row>
    <row r="143" spans="1:8" s="5" customFormat="1" ht="49.5" x14ac:dyDescent="0.25">
      <c r="A143" s="13">
        <f t="shared" si="2"/>
        <v>135</v>
      </c>
      <c r="B143" s="13" t="s">
        <v>326</v>
      </c>
      <c r="C143" s="14" t="s">
        <v>25</v>
      </c>
      <c r="D143" s="14" t="s">
        <v>26</v>
      </c>
      <c r="E143" s="14" t="s">
        <v>117</v>
      </c>
      <c r="F143" s="15" t="s">
        <v>88</v>
      </c>
      <c r="G143" s="15">
        <v>3580</v>
      </c>
      <c r="H143" s="15">
        <v>1</v>
      </c>
    </row>
    <row r="144" spans="1:8" s="5" customFormat="1" ht="33" x14ac:dyDescent="0.25">
      <c r="A144" s="13">
        <f t="shared" si="2"/>
        <v>136</v>
      </c>
      <c r="B144" s="13" t="s">
        <v>327</v>
      </c>
      <c r="C144" s="14" t="s">
        <v>51</v>
      </c>
      <c r="D144" s="14" t="s">
        <v>58</v>
      </c>
      <c r="E144" s="14" t="s">
        <v>839</v>
      </c>
      <c r="F144" s="15" t="s">
        <v>92</v>
      </c>
      <c r="G144" s="15">
        <v>8</v>
      </c>
      <c r="H144" s="15">
        <v>1</v>
      </c>
    </row>
    <row r="145" spans="1:8" s="5" customFormat="1" ht="33" x14ac:dyDescent="0.25">
      <c r="A145" s="13">
        <f t="shared" si="2"/>
        <v>137</v>
      </c>
      <c r="B145" s="13" t="s">
        <v>328</v>
      </c>
      <c r="C145" s="14" t="s">
        <v>12</v>
      </c>
      <c r="D145" s="14" t="s">
        <v>13</v>
      </c>
      <c r="E145" s="14" t="s">
        <v>173</v>
      </c>
      <c r="F145" s="15" t="s">
        <v>88</v>
      </c>
      <c r="G145" s="15">
        <v>2548</v>
      </c>
      <c r="H145" s="15">
        <v>1</v>
      </c>
    </row>
    <row r="146" spans="1:8" s="5" customFormat="1" ht="33" x14ac:dyDescent="0.25">
      <c r="A146" s="13">
        <f t="shared" si="2"/>
        <v>138</v>
      </c>
      <c r="B146" s="13" t="s">
        <v>329</v>
      </c>
      <c r="C146" s="14" t="s">
        <v>12</v>
      </c>
      <c r="D146" s="14" t="s">
        <v>24</v>
      </c>
      <c r="E146" s="14" t="s">
        <v>840</v>
      </c>
      <c r="F146" s="15" t="s">
        <v>88</v>
      </c>
      <c r="G146" s="15">
        <v>3400</v>
      </c>
      <c r="H146" s="15">
        <v>2</v>
      </c>
    </row>
    <row r="147" spans="1:8" s="5" customFormat="1" ht="33" x14ac:dyDescent="0.25">
      <c r="A147" s="13">
        <f t="shared" si="2"/>
        <v>139</v>
      </c>
      <c r="B147" s="13" t="s">
        <v>330</v>
      </c>
      <c r="C147" s="14" t="s">
        <v>12</v>
      </c>
      <c r="D147" s="14" t="s">
        <v>182</v>
      </c>
      <c r="E147" s="14" t="s">
        <v>841</v>
      </c>
      <c r="F147" s="15" t="s">
        <v>88</v>
      </c>
      <c r="G147" s="15">
        <v>2388</v>
      </c>
      <c r="H147" s="15">
        <v>1</v>
      </c>
    </row>
    <row r="148" spans="1:8" s="5" customFormat="1" ht="33" x14ac:dyDescent="0.25">
      <c r="A148" s="13">
        <f t="shared" si="2"/>
        <v>140</v>
      </c>
      <c r="B148" s="13" t="s">
        <v>331</v>
      </c>
      <c r="C148" s="14" t="s">
        <v>35</v>
      </c>
      <c r="D148" s="14" t="s">
        <v>36</v>
      </c>
      <c r="E148" s="14" t="s">
        <v>98</v>
      </c>
      <c r="F148" s="15" t="s">
        <v>901</v>
      </c>
      <c r="G148" s="15">
        <v>6332</v>
      </c>
      <c r="H148" s="15">
        <v>6</v>
      </c>
    </row>
    <row r="149" spans="1:8" s="5" customFormat="1" ht="66" x14ac:dyDescent="0.25">
      <c r="A149" s="13">
        <f t="shared" si="2"/>
        <v>141</v>
      </c>
      <c r="B149" s="13" t="s">
        <v>332</v>
      </c>
      <c r="C149" s="14" t="s">
        <v>29</v>
      </c>
      <c r="D149" s="14" t="s">
        <v>188</v>
      </c>
      <c r="E149" s="14" t="s">
        <v>68</v>
      </c>
      <c r="F149" s="15" t="s">
        <v>88</v>
      </c>
      <c r="G149" s="15">
        <v>644</v>
      </c>
      <c r="H149" s="15">
        <v>2</v>
      </c>
    </row>
    <row r="150" spans="1:8" s="5" customFormat="1" ht="66" x14ac:dyDescent="0.25">
      <c r="A150" s="13">
        <f t="shared" si="2"/>
        <v>142</v>
      </c>
      <c r="B150" s="13" t="s">
        <v>333</v>
      </c>
      <c r="C150" s="14" t="s">
        <v>29</v>
      </c>
      <c r="D150" s="14" t="s">
        <v>188</v>
      </c>
      <c r="E150" s="14" t="s">
        <v>68</v>
      </c>
      <c r="F150" s="15" t="s">
        <v>88</v>
      </c>
      <c r="G150" s="15">
        <v>558</v>
      </c>
      <c r="H150" s="15">
        <v>3</v>
      </c>
    </row>
    <row r="151" spans="1:8" s="5" customFormat="1" ht="33" x14ac:dyDescent="0.25">
      <c r="A151" s="13">
        <f t="shared" si="2"/>
        <v>143</v>
      </c>
      <c r="B151" s="13" t="s">
        <v>334</v>
      </c>
      <c r="C151" s="14" t="s">
        <v>53</v>
      </c>
      <c r="D151" s="14" t="s">
        <v>57</v>
      </c>
      <c r="E151" s="14" t="s">
        <v>71</v>
      </c>
      <c r="F151" s="15" t="s">
        <v>89</v>
      </c>
      <c r="G151" s="15">
        <v>21190</v>
      </c>
      <c r="H151" s="15">
        <v>4</v>
      </c>
    </row>
    <row r="152" spans="1:8" s="5" customFormat="1" ht="33" x14ac:dyDescent="0.25">
      <c r="A152" s="13">
        <f t="shared" si="2"/>
        <v>144</v>
      </c>
      <c r="B152" s="13" t="s">
        <v>335</v>
      </c>
      <c r="C152" s="14" t="s">
        <v>53</v>
      </c>
      <c r="D152" s="14" t="s">
        <v>57</v>
      </c>
      <c r="E152" s="14" t="s">
        <v>71</v>
      </c>
      <c r="F152" s="15" t="s">
        <v>89</v>
      </c>
      <c r="G152" s="15">
        <v>20250</v>
      </c>
      <c r="H152" s="15">
        <v>4</v>
      </c>
    </row>
    <row r="153" spans="1:8" s="5" customFormat="1" ht="66" x14ac:dyDescent="0.25">
      <c r="A153" s="13">
        <f t="shared" si="2"/>
        <v>145</v>
      </c>
      <c r="B153" s="13" t="s">
        <v>336</v>
      </c>
      <c r="C153" s="14" t="s">
        <v>29</v>
      </c>
      <c r="D153" s="14" t="s">
        <v>188</v>
      </c>
      <c r="E153" s="14" t="s">
        <v>68</v>
      </c>
      <c r="F153" s="15" t="s">
        <v>88</v>
      </c>
      <c r="G153" s="15">
        <v>561</v>
      </c>
      <c r="H153" s="15">
        <v>5</v>
      </c>
    </row>
    <row r="154" spans="1:8" s="5" customFormat="1" ht="49.5" x14ac:dyDescent="0.25">
      <c r="A154" s="13">
        <f t="shared" si="2"/>
        <v>146</v>
      </c>
      <c r="B154" s="13" t="s">
        <v>337</v>
      </c>
      <c r="C154" s="14" t="s">
        <v>163</v>
      </c>
      <c r="D154" s="14" t="s">
        <v>164</v>
      </c>
      <c r="E154" s="14" t="s">
        <v>76</v>
      </c>
      <c r="F154" s="15" t="s">
        <v>902</v>
      </c>
      <c r="G154" s="15">
        <v>161</v>
      </c>
      <c r="H154" s="15">
        <v>19</v>
      </c>
    </row>
    <row r="155" spans="1:8" s="5" customFormat="1" ht="33" x14ac:dyDescent="0.25">
      <c r="A155" s="13">
        <f t="shared" si="2"/>
        <v>147</v>
      </c>
      <c r="B155" s="13" t="s">
        <v>338</v>
      </c>
      <c r="C155" s="14" t="s">
        <v>719</v>
      </c>
      <c r="D155" s="14" t="s">
        <v>720</v>
      </c>
      <c r="E155" s="14" t="s">
        <v>842</v>
      </c>
      <c r="F155" s="15" t="s">
        <v>89</v>
      </c>
      <c r="G155" s="15">
        <v>24353</v>
      </c>
      <c r="H155" s="15">
        <v>2</v>
      </c>
    </row>
    <row r="156" spans="1:8" s="5" customFormat="1" ht="49.5" x14ac:dyDescent="0.25">
      <c r="A156" s="13">
        <f t="shared" si="2"/>
        <v>148</v>
      </c>
      <c r="B156" s="13" t="s">
        <v>339</v>
      </c>
      <c r="C156" s="14" t="s">
        <v>43</v>
      </c>
      <c r="D156" s="14" t="s">
        <v>44</v>
      </c>
      <c r="E156" s="14" t="s">
        <v>75</v>
      </c>
      <c r="F156" s="15" t="s">
        <v>89</v>
      </c>
      <c r="G156" s="15">
        <v>51.405999999999999</v>
      </c>
      <c r="H156" s="15">
        <v>1</v>
      </c>
    </row>
    <row r="157" spans="1:8" s="5" customFormat="1" ht="49.5" x14ac:dyDescent="0.25">
      <c r="A157" s="13">
        <f t="shared" si="2"/>
        <v>149</v>
      </c>
      <c r="B157" s="13" t="s">
        <v>340</v>
      </c>
      <c r="C157" s="14" t="s">
        <v>48</v>
      </c>
      <c r="D157" s="14" t="s">
        <v>49</v>
      </c>
      <c r="E157" s="14" t="s">
        <v>75</v>
      </c>
      <c r="F157" s="15" t="s">
        <v>90</v>
      </c>
      <c r="G157" s="15">
        <v>48.600999999999999</v>
      </c>
      <c r="H157" s="15">
        <v>2</v>
      </c>
    </row>
    <row r="158" spans="1:8" s="5" customFormat="1" ht="49.5" x14ac:dyDescent="0.25">
      <c r="A158" s="13">
        <f t="shared" si="2"/>
        <v>150</v>
      </c>
      <c r="B158" s="13" t="s">
        <v>341</v>
      </c>
      <c r="C158" s="14" t="s">
        <v>48</v>
      </c>
      <c r="D158" s="14" t="s">
        <v>49</v>
      </c>
      <c r="E158" s="14" t="s">
        <v>75</v>
      </c>
      <c r="F158" s="15" t="s">
        <v>90</v>
      </c>
      <c r="G158" s="15">
        <v>51.008000000000003</v>
      </c>
      <c r="H158" s="15">
        <v>1</v>
      </c>
    </row>
    <row r="159" spans="1:8" s="5" customFormat="1" ht="49.5" x14ac:dyDescent="0.25">
      <c r="A159" s="13">
        <f t="shared" si="2"/>
        <v>151</v>
      </c>
      <c r="B159" s="13" t="s">
        <v>342</v>
      </c>
      <c r="C159" s="14" t="s">
        <v>48</v>
      </c>
      <c r="D159" s="14" t="s">
        <v>49</v>
      </c>
      <c r="E159" s="14" t="s">
        <v>75</v>
      </c>
      <c r="F159" s="15" t="s">
        <v>90</v>
      </c>
      <c r="G159" s="15">
        <v>107.47199999999999</v>
      </c>
      <c r="H159" s="15">
        <v>1</v>
      </c>
    </row>
    <row r="160" spans="1:8" s="5" customFormat="1" ht="49.5" x14ac:dyDescent="0.25">
      <c r="A160" s="13">
        <f t="shared" si="2"/>
        <v>152</v>
      </c>
      <c r="B160" s="13" t="s">
        <v>343</v>
      </c>
      <c r="C160" s="14" t="s">
        <v>48</v>
      </c>
      <c r="D160" s="14" t="s">
        <v>49</v>
      </c>
      <c r="E160" s="14" t="s">
        <v>75</v>
      </c>
      <c r="F160" s="15" t="s">
        <v>90</v>
      </c>
      <c r="G160" s="15">
        <v>64.59</v>
      </c>
      <c r="H160" s="15">
        <v>1</v>
      </c>
    </row>
    <row r="161" spans="1:8" s="5" customFormat="1" ht="49.5" x14ac:dyDescent="0.25">
      <c r="A161" s="13">
        <f t="shared" si="2"/>
        <v>153</v>
      </c>
      <c r="B161" s="13" t="s">
        <v>344</v>
      </c>
      <c r="C161" s="14" t="s">
        <v>48</v>
      </c>
      <c r="D161" s="14" t="s">
        <v>49</v>
      </c>
      <c r="E161" s="14" t="s">
        <v>75</v>
      </c>
      <c r="F161" s="15" t="s">
        <v>90</v>
      </c>
      <c r="G161" s="15">
        <v>99.546000000000006</v>
      </c>
      <c r="H161" s="15">
        <v>2</v>
      </c>
    </row>
    <row r="162" spans="1:8" s="5" customFormat="1" ht="49.5" x14ac:dyDescent="0.25">
      <c r="A162" s="13">
        <f t="shared" si="2"/>
        <v>154</v>
      </c>
      <c r="B162" s="13" t="s">
        <v>345</v>
      </c>
      <c r="C162" s="14" t="s">
        <v>48</v>
      </c>
      <c r="D162" s="14" t="s">
        <v>49</v>
      </c>
      <c r="E162" s="14" t="s">
        <v>75</v>
      </c>
      <c r="F162" s="15" t="s">
        <v>90</v>
      </c>
      <c r="G162" s="15">
        <v>99.224000000000004</v>
      </c>
      <c r="H162" s="15">
        <v>2</v>
      </c>
    </row>
    <row r="163" spans="1:8" s="5" customFormat="1" ht="49.5" x14ac:dyDescent="0.25">
      <c r="A163" s="13">
        <f t="shared" si="2"/>
        <v>155</v>
      </c>
      <c r="B163" s="13" t="s">
        <v>346</v>
      </c>
      <c r="C163" s="14" t="s">
        <v>48</v>
      </c>
      <c r="D163" s="14" t="s">
        <v>49</v>
      </c>
      <c r="E163" s="14" t="s">
        <v>75</v>
      </c>
      <c r="F163" s="15" t="s">
        <v>90</v>
      </c>
      <c r="G163" s="15">
        <v>49.911999999999999</v>
      </c>
      <c r="H163" s="15">
        <v>1</v>
      </c>
    </row>
    <row r="164" spans="1:8" s="5" customFormat="1" ht="49.5" x14ac:dyDescent="0.25">
      <c r="A164" s="13">
        <f t="shared" si="2"/>
        <v>156</v>
      </c>
      <c r="B164" s="13" t="s">
        <v>347</v>
      </c>
      <c r="C164" s="14" t="s">
        <v>94</v>
      </c>
      <c r="D164" s="14" t="s">
        <v>721</v>
      </c>
      <c r="E164" s="14" t="s">
        <v>843</v>
      </c>
      <c r="F164" s="15" t="s">
        <v>88</v>
      </c>
      <c r="G164" s="15">
        <v>4</v>
      </c>
      <c r="H164" s="15">
        <v>1</v>
      </c>
    </row>
    <row r="165" spans="1:8" s="5" customFormat="1" ht="33" x14ac:dyDescent="0.25">
      <c r="A165" s="13">
        <f t="shared" si="2"/>
        <v>157</v>
      </c>
      <c r="B165" s="13" t="s">
        <v>348</v>
      </c>
      <c r="C165" s="14" t="s">
        <v>722</v>
      </c>
      <c r="D165" s="14" t="s">
        <v>723</v>
      </c>
      <c r="E165" s="14" t="s">
        <v>66</v>
      </c>
      <c r="F165" s="15" t="s">
        <v>88</v>
      </c>
      <c r="G165" s="15">
        <v>1011</v>
      </c>
      <c r="H165" s="15">
        <v>3</v>
      </c>
    </row>
    <row r="166" spans="1:8" s="5" customFormat="1" ht="49.5" x14ac:dyDescent="0.25">
      <c r="A166" s="13">
        <f t="shared" si="2"/>
        <v>158</v>
      </c>
      <c r="B166" s="13" t="s">
        <v>349</v>
      </c>
      <c r="C166" s="14" t="s">
        <v>144</v>
      </c>
      <c r="D166" s="14" t="s">
        <v>145</v>
      </c>
      <c r="E166" s="14" t="s">
        <v>68</v>
      </c>
      <c r="F166" s="15" t="s">
        <v>899</v>
      </c>
      <c r="G166" s="15">
        <v>189</v>
      </c>
      <c r="H166" s="15">
        <v>2</v>
      </c>
    </row>
    <row r="167" spans="1:8" s="5" customFormat="1" ht="49.5" x14ac:dyDescent="0.25">
      <c r="A167" s="13">
        <f t="shared" si="2"/>
        <v>159</v>
      </c>
      <c r="B167" s="13" t="s">
        <v>350</v>
      </c>
      <c r="C167" s="14" t="s">
        <v>144</v>
      </c>
      <c r="D167" s="14" t="s">
        <v>145</v>
      </c>
      <c r="E167" s="14" t="s">
        <v>80</v>
      </c>
      <c r="F167" s="15" t="s">
        <v>899</v>
      </c>
      <c r="G167" s="15">
        <v>3474</v>
      </c>
      <c r="H167" s="15">
        <v>3</v>
      </c>
    </row>
    <row r="168" spans="1:8" s="5" customFormat="1" ht="49.5" x14ac:dyDescent="0.25">
      <c r="A168" s="13">
        <f t="shared" si="2"/>
        <v>160</v>
      </c>
      <c r="B168" s="13" t="s">
        <v>351</v>
      </c>
      <c r="C168" s="14" t="s">
        <v>144</v>
      </c>
      <c r="D168" s="14" t="s">
        <v>145</v>
      </c>
      <c r="E168" s="14" t="s">
        <v>68</v>
      </c>
      <c r="F168" s="15" t="s">
        <v>899</v>
      </c>
      <c r="G168" s="15">
        <v>224</v>
      </c>
      <c r="H168" s="15">
        <v>2</v>
      </c>
    </row>
    <row r="169" spans="1:8" s="5" customFormat="1" ht="49.5" x14ac:dyDescent="0.25">
      <c r="A169" s="13">
        <f t="shared" si="2"/>
        <v>161</v>
      </c>
      <c r="B169" s="13" t="s">
        <v>352</v>
      </c>
      <c r="C169" s="14" t="s">
        <v>724</v>
      </c>
      <c r="D169" s="14" t="s">
        <v>725</v>
      </c>
      <c r="E169" s="14" t="s">
        <v>80</v>
      </c>
      <c r="F169" s="15" t="s">
        <v>88</v>
      </c>
      <c r="G169" s="15">
        <v>5808</v>
      </c>
      <c r="H169" s="15">
        <v>2</v>
      </c>
    </row>
    <row r="170" spans="1:8" s="5" customFormat="1" ht="33" x14ac:dyDescent="0.25">
      <c r="A170" s="13">
        <f t="shared" si="2"/>
        <v>162</v>
      </c>
      <c r="B170" s="13" t="s">
        <v>353</v>
      </c>
      <c r="C170" s="14" t="s">
        <v>726</v>
      </c>
      <c r="D170" s="14" t="s">
        <v>727</v>
      </c>
      <c r="E170" s="14" t="s">
        <v>844</v>
      </c>
      <c r="F170" s="15" t="s">
        <v>88</v>
      </c>
      <c r="G170" s="15">
        <v>4</v>
      </c>
      <c r="H170" s="15">
        <v>3</v>
      </c>
    </row>
    <row r="171" spans="1:8" s="5" customFormat="1" ht="33" x14ac:dyDescent="0.25">
      <c r="A171" s="13">
        <f t="shared" si="2"/>
        <v>163</v>
      </c>
      <c r="B171" s="13" t="s">
        <v>354</v>
      </c>
      <c r="C171" s="14" t="s">
        <v>12</v>
      </c>
      <c r="D171" s="14" t="s">
        <v>13</v>
      </c>
      <c r="E171" s="14" t="s">
        <v>107</v>
      </c>
      <c r="F171" s="15" t="s">
        <v>88</v>
      </c>
      <c r="G171" s="15">
        <v>5580</v>
      </c>
      <c r="H171" s="15">
        <v>1</v>
      </c>
    </row>
    <row r="172" spans="1:8" s="5" customFormat="1" ht="33" x14ac:dyDescent="0.25">
      <c r="A172" s="13">
        <f t="shared" si="2"/>
        <v>164</v>
      </c>
      <c r="B172" s="13" t="s">
        <v>355</v>
      </c>
      <c r="C172" s="14" t="s">
        <v>12</v>
      </c>
      <c r="D172" s="14" t="s">
        <v>13</v>
      </c>
      <c r="E172" s="14" t="s">
        <v>66</v>
      </c>
      <c r="F172" s="15" t="s">
        <v>88</v>
      </c>
      <c r="G172" s="15">
        <v>2976</v>
      </c>
      <c r="H172" s="15">
        <v>1</v>
      </c>
    </row>
    <row r="173" spans="1:8" s="5" customFormat="1" ht="33" x14ac:dyDescent="0.25">
      <c r="A173" s="13">
        <f t="shared" si="2"/>
        <v>165</v>
      </c>
      <c r="B173" s="13" t="s">
        <v>356</v>
      </c>
      <c r="C173" s="14" t="s">
        <v>12</v>
      </c>
      <c r="D173" s="14" t="s">
        <v>13</v>
      </c>
      <c r="E173" s="14" t="s">
        <v>180</v>
      </c>
      <c r="F173" s="15" t="s">
        <v>88</v>
      </c>
      <c r="G173" s="15">
        <v>1680</v>
      </c>
      <c r="H173" s="15">
        <v>1</v>
      </c>
    </row>
    <row r="174" spans="1:8" s="5" customFormat="1" ht="33" x14ac:dyDescent="0.25">
      <c r="A174" s="13">
        <f t="shared" si="2"/>
        <v>166</v>
      </c>
      <c r="B174" s="13" t="s">
        <v>357</v>
      </c>
      <c r="C174" s="14" t="s">
        <v>12</v>
      </c>
      <c r="D174" s="14" t="s">
        <v>13</v>
      </c>
      <c r="E174" s="14" t="s">
        <v>99</v>
      </c>
      <c r="F174" s="15" t="s">
        <v>88</v>
      </c>
      <c r="G174" s="15">
        <v>1740</v>
      </c>
      <c r="H174" s="15">
        <v>1</v>
      </c>
    </row>
    <row r="175" spans="1:8" s="5" customFormat="1" ht="33" x14ac:dyDescent="0.25">
      <c r="A175" s="13">
        <f t="shared" si="2"/>
        <v>167</v>
      </c>
      <c r="B175" s="13" t="s">
        <v>358</v>
      </c>
      <c r="C175" s="14" t="s">
        <v>12</v>
      </c>
      <c r="D175" s="14" t="s">
        <v>13</v>
      </c>
      <c r="E175" s="14" t="s">
        <v>834</v>
      </c>
      <c r="F175" s="15" t="s">
        <v>88</v>
      </c>
      <c r="G175" s="15">
        <v>4242</v>
      </c>
      <c r="H175" s="15">
        <v>1</v>
      </c>
    </row>
    <row r="176" spans="1:8" s="5" customFormat="1" ht="49.5" x14ac:dyDescent="0.25">
      <c r="A176" s="13">
        <f t="shared" si="2"/>
        <v>168</v>
      </c>
      <c r="B176" s="13" t="s">
        <v>359</v>
      </c>
      <c r="C176" s="14" t="s">
        <v>127</v>
      </c>
      <c r="D176" s="14" t="s">
        <v>128</v>
      </c>
      <c r="E176" s="14" t="s">
        <v>129</v>
      </c>
      <c r="F176" s="15" t="s">
        <v>89</v>
      </c>
      <c r="G176" s="15">
        <v>20008</v>
      </c>
      <c r="H176" s="15">
        <v>8</v>
      </c>
    </row>
    <row r="177" spans="1:8" s="5" customFormat="1" ht="66" x14ac:dyDescent="0.25">
      <c r="A177" s="13">
        <f t="shared" si="2"/>
        <v>169</v>
      </c>
      <c r="B177" s="13" t="s">
        <v>360</v>
      </c>
      <c r="C177" s="14" t="s">
        <v>29</v>
      </c>
      <c r="D177" s="14" t="s">
        <v>188</v>
      </c>
      <c r="E177" s="14" t="s">
        <v>68</v>
      </c>
      <c r="F177" s="15" t="s">
        <v>88</v>
      </c>
      <c r="G177" s="15">
        <v>129</v>
      </c>
      <c r="H177" s="15">
        <v>3</v>
      </c>
    </row>
    <row r="178" spans="1:8" s="5" customFormat="1" ht="66" x14ac:dyDescent="0.25">
      <c r="A178" s="13">
        <f t="shared" si="2"/>
        <v>170</v>
      </c>
      <c r="B178" s="13" t="s">
        <v>361</v>
      </c>
      <c r="C178" s="14" t="s">
        <v>29</v>
      </c>
      <c r="D178" s="14" t="s">
        <v>188</v>
      </c>
      <c r="E178" s="14" t="s">
        <v>70</v>
      </c>
      <c r="F178" s="15" t="s">
        <v>88</v>
      </c>
      <c r="G178" s="15">
        <v>92</v>
      </c>
      <c r="H178" s="15">
        <v>3</v>
      </c>
    </row>
    <row r="179" spans="1:8" s="5" customFormat="1" ht="66" x14ac:dyDescent="0.25">
      <c r="A179" s="13">
        <f t="shared" si="2"/>
        <v>171</v>
      </c>
      <c r="B179" s="13" t="s">
        <v>362</v>
      </c>
      <c r="C179" s="14" t="s">
        <v>29</v>
      </c>
      <c r="D179" s="14" t="s">
        <v>188</v>
      </c>
      <c r="E179" s="14" t="s">
        <v>68</v>
      </c>
      <c r="F179" s="15" t="s">
        <v>88</v>
      </c>
      <c r="G179" s="15">
        <v>629</v>
      </c>
      <c r="H179" s="15">
        <v>1</v>
      </c>
    </row>
    <row r="180" spans="1:8" s="5" customFormat="1" ht="33" x14ac:dyDescent="0.25">
      <c r="A180" s="13">
        <f t="shared" si="2"/>
        <v>172</v>
      </c>
      <c r="B180" s="13" t="s">
        <v>363</v>
      </c>
      <c r="C180" s="14" t="s">
        <v>116</v>
      </c>
      <c r="D180" s="14" t="s">
        <v>62</v>
      </c>
      <c r="E180" s="14" t="s">
        <v>845</v>
      </c>
      <c r="F180" s="15" t="s">
        <v>88</v>
      </c>
      <c r="G180" s="15">
        <v>8451</v>
      </c>
      <c r="H180" s="15">
        <v>1</v>
      </c>
    </row>
    <row r="181" spans="1:8" s="5" customFormat="1" ht="33" x14ac:dyDescent="0.25">
      <c r="A181" s="13">
        <f t="shared" si="2"/>
        <v>173</v>
      </c>
      <c r="B181" s="13" t="s">
        <v>364</v>
      </c>
      <c r="C181" s="14" t="s">
        <v>20</v>
      </c>
      <c r="D181" s="14" t="s">
        <v>21</v>
      </c>
      <c r="E181" s="14" t="s">
        <v>99</v>
      </c>
      <c r="F181" s="15" t="s">
        <v>88</v>
      </c>
      <c r="G181" s="15">
        <v>1000</v>
      </c>
      <c r="H181" s="15">
        <v>1</v>
      </c>
    </row>
    <row r="182" spans="1:8" s="5" customFormat="1" ht="33" x14ac:dyDescent="0.25">
      <c r="A182" s="13">
        <f t="shared" si="2"/>
        <v>174</v>
      </c>
      <c r="B182" s="13" t="s">
        <v>365</v>
      </c>
      <c r="C182" s="14" t="s">
        <v>20</v>
      </c>
      <c r="D182" s="14" t="s">
        <v>21</v>
      </c>
      <c r="E182" s="14" t="s">
        <v>846</v>
      </c>
      <c r="F182" s="15" t="s">
        <v>88</v>
      </c>
      <c r="G182" s="15">
        <f>2016+2152+1008</f>
        <v>5176</v>
      </c>
      <c r="H182" s="15">
        <v>1</v>
      </c>
    </row>
    <row r="183" spans="1:8" s="5" customFormat="1" ht="33" x14ac:dyDescent="0.25">
      <c r="A183" s="13">
        <f t="shared" si="2"/>
        <v>175</v>
      </c>
      <c r="B183" s="13" t="s">
        <v>366</v>
      </c>
      <c r="C183" s="14" t="s">
        <v>20</v>
      </c>
      <c r="D183" s="14" t="s">
        <v>21</v>
      </c>
      <c r="E183" s="14" t="s">
        <v>107</v>
      </c>
      <c r="F183" s="15" t="s">
        <v>88</v>
      </c>
      <c r="G183" s="15">
        <v>4008</v>
      </c>
      <c r="H183" s="15">
        <v>1</v>
      </c>
    </row>
    <row r="184" spans="1:8" s="5" customFormat="1" ht="33" x14ac:dyDescent="0.25">
      <c r="A184" s="13">
        <f t="shared" si="2"/>
        <v>176</v>
      </c>
      <c r="B184" s="13" t="s">
        <v>367</v>
      </c>
      <c r="C184" s="14" t="s">
        <v>22</v>
      </c>
      <c r="D184" s="14" t="s">
        <v>23</v>
      </c>
      <c r="E184" s="14" t="s">
        <v>70</v>
      </c>
      <c r="F184" s="15" t="s">
        <v>92</v>
      </c>
      <c r="G184" s="15">
        <v>2</v>
      </c>
      <c r="H184" s="15">
        <v>2</v>
      </c>
    </row>
    <row r="185" spans="1:8" s="5" customFormat="1" ht="33" x14ac:dyDescent="0.25">
      <c r="A185" s="13">
        <f t="shared" si="2"/>
        <v>177</v>
      </c>
      <c r="B185" s="13" t="s">
        <v>368</v>
      </c>
      <c r="C185" s="14" t="s">
        <v>112</v>
      </c>
      <c r="D185" s="14" t="s">
        <v>113</v>
      </c>
      <c r="E185" s="14" t="s">
        <v>80</v>
      </c>
      <c r="F185" s="15" t="s">
        <v>92</v>
      </c>
      <c r="G185" s="15">
        <v>10417</v>
      </c>
      <c r="H185" s="15">
        <v>44</v>
      </c>
    </row>
    <row r="186" spans="1:8" s="5" customFormat="1" ht="33" x14ac:dyDescent="0.25">
      <c r="A186" s="13">
        <f t="shared" si="2"/>
        <v>178</v>
      </c>
      <c r="B186" s="13" t="s">
        <v>369</v>
      </c>
      <c r="C186" s="14" t="s">
        <v>22</v>
      </c>
      <c r="D186" s="14" t="s">
        <v>23</v>
      </c>
      <c r="E186" s="14" t="s">
        <v>93</v>
      </c>
      <c r="F186" s="15" t="s">
        <v>92</v>
      </c>
      <c r="G186" s="15">
        <v>1150</v>
      </c>
      <c r="H186" s="15">
        <v>1</v>
      </c>
    </row>
    <row r="187" spans="1:8" s="5" customFormat="1" ht="49.5" x14ac:dyDescent="0.25">
      <c r="A187" s="13">
        <f t="shared" si="2"/>
        <v>179</v>
      </c>
      <c r="B187" s="13" t="s">
        <v>370</v>
      </c>
      <c r="C187" s="14" t="s">
        <v>728</v>
      </c>
      <c r="D187" s="14" t="s">
        <v>729</v>
      </c>
      <c r="E187" s="14" t="s">
        <v>67</v>
      </c>
      <c r="F187" s="15" t="s">
        <v>120</v>
      </c>
      <c r="G187" s="15">
        <v>724</v>
      </c>
      <c r="H187" s="15">
        <v>2</v>
      </c>
    </row>
    <row r="188" spans="1:8" s="5" customFormat="1" ht="49.5" x14ac:dyDescent="0.25">
      <c r="A188" s="13">
        <f t="shared" si="2"/>
        <v>180</v>
      </c>
      <c r="B188" s="13" t="s">
        <v>371</v>
      </c>
      <c r="C188" s="14" t="s">
        <v>730</v>
      </c>
      <c r="D188" s="14" t="s">
        <v>731</v>
      </c>
      <c r="E188" s="14" t="s">
        <v>847</v>
      </c>
      <c r="F188" s="15" t="s">
        <v>88</v>
      </c>
      <c r="G188" s="15">
        <v>60</v>
      </c>
      <c r="H188" s="15">
        <v>2</v>
      </c>
    </row>
    <row r="189" spans="1:8" s="5" customFormat="1" ht="33" x14ac:dyDescent="0.25">
      <c r="A189" s="13">
        <f t="shared" si="2"/>
        <v>181</v>
      </c>
      <c r="B189" s="13" t="s">
        <v>372</v>
      </c>
      <c r="C189" s="14" t="s">
        <v>112</v>
      </c>
      <c r="D189" s="14" t="s">
        <v>113</v>
      </c>
      <c r="E189" s="14" t="s">
        <v>80</v>
      </c>
      <c r="F189" s="15" t="s">
        <v>88</v>
      </c>
      <c r="G189" s="15">
        <v>783</v>
      </c>
      <c r="H189" s="15">
        <v>39</v>
      </c>
    </row>
    <row r="190" spans="1:8" s="5" customFormat="1" ht="33" x14ac:dyDescent="0.25">
      <c r="A190" s="13">
        <f t="shared" si="2"/>
        <v>182</v>
      </c>
      <c r="B190" s="13" t="s">
        <v>373</v>
      </c>
      <c r="C190" s="14" t="s">
        <v>135</v>
      </c>
      <c r="D190" s="14" t="s">
        <v>136</v>
      </c>
      <c r="E190" s="14" t="s">
        <v>74</v>
      </c>
      <c r="F190" s="15" t="s">
        <v>90</v>
      </c>
      <c r="G190" s="15">
        <v>21.402999999999999</v>
      </c>
      <c r="H190" s="15">
        <v>12</v>
      </c>
    </row>
    <row r="191" spans="1:8" s="5" customFormat="1" ht="33" x14ac:dyDescent="0.25">
      <c r="A191" s="13">
        <f t="shared" si="2"/>
        <v>183</v>
      </c>
      <c r="B191" s="13" t="s">
        <v>374</v>
      </c>
      <c r="C191" s="14" t="s">
        <v>33</v>
      </c>
      <c r="D191" s="14" t="s">
        <v>34</v>
      </c>
      <c r="E191" s="14" t="s">
        <v>74</v>
      </c>
      <c r="F191" s="15" t="s">
        <v>89</v>
      </c>
      <c r="G191" s="15">
        <v>13614</v>
      </c>
      <c r="H191" s="15">
        <v>4</v>
      </c>
    </row>
    <row r="192" spans="1:8" s="5" customFormat="1" ht="33" x14ac:dyDescent="0.25">
      <c r="A192" s="13">
        <f t="shared" si="2"/>
        <v>184</v>
      </c>
      <c r="B192" s="13" t="s">
        <v>375</v>
      </c>
      <c r="C192" s="14" t="s">
        <v>51</v>
      </c>
      <c r="D192" s="14" t="s">
        <v>52</v>
      </c>
      <c r="E192" s="14" t="s">
        <v>76</v>
      </c>
      <c r="F192" s="15" t="s">
        <v>87</v>
      </c>
      <c r="G192" s="15">
        <v>249</v>
      </c>
      <c r="H192" s="15">
        <v>4</v>
      </c>
    </row>
    <row r="193" spans="1:8" s="5" customFormat="1" ht="49.5" x14ac:dyDescent="0.25">
      <c r="A193" s="13">
        <f t="shared" si="2"/>
        <v>185</v>
      </c>
      <c r="B193" s="13" t="s">
        <v>376</v>
      </c>
      <c r="C193" s="14" t="s">
        <v>108</v>
      </c>
      <c r="D193" s="14" t="s">
        <v>162</v>
      </c>
      <c r="E193" s="14" t="s">
        <v>816</v>
      </c>
      <c r="F193" s="15" t="s">
        <v>89</v>
      </c>
      <c r="G193" s="15">
        <v>682.44</v>
      </c>
      <c r="H193" s="15">
        <v>5</v>
      </c>
    </row>
    <row r="194" spans="1:8" s="5" customFormat="1" ht="33" x14ac:dyDescent="0.25">
      <c r="A194" s="13">
        <f t="shared" si="2"/>
        <v>186</v>
      </c>
      <c r="B194" s="13" t="s">
        <v>377</v>
      </c>
      <c r="C194" s="14" t="s">
        <v>732</v>
      </c>
      <c r="D194" s="14" t="s">
        <v>733</v>
      </c>
      <c r="E194" s="14" t="s">
        <v>70</v>
      </c>
      <c r="F194" s="15" t="s">
        <v>88</v>
      </c>
      <c r="G194" s="15">
        <v>4</v>
      </c>
      <c r="H194" s="15">
        <v>2</v>
      </c>
    </row>
    <row r="195" spans="1:8" s="5" customFormat="1" ht="49.5" x14ac:dyDescent="0.25">
      <c r="A195" s="13">
        <f t="shared" si="2"/>
        <v>187</v>
      </c>
      <c r="B195" s="13" t="s">
        <v>378</v>
      </c>
      <c r="C195" s="14" t="s">
        <v>56</v>
      </c>
      <c r="D195" s="14" t="s">
        <v>49</v>
      </c>
      <c r="E195" s="14" t="s">
        <v>75</v>
      </c>
      <c r="F195" s="15" t="s">
        <v>90</v>
      </c>
      <c r="G195" s="15">
        <v>63.853999999999999</v>
      </c>
      <c r="H195" s="15">
        <v>1</v>
      </c>
    </row>
    <row r="196" spans="1:8" s="5" customFormat="1" ht="49.5" x14ac:dyDescent="0.25">
      <c r="A196" s="13">
        <f t="shared" si="2"/>
        <v>188</v>
      </c>
      <c r="B196" s="13" t="s">
        <v>379</v>
      </c>
      <c r="C196" s="14" t="s">
        <v>56</v>
      </c>
      <c r="D196" s="14" t="s">
        <v>49</v>
      </c>
      <c r="E196" s="14" t="s">
        <v>75</v>
      </c>
      <c r="F196" s="15" t="s">
        <v>90</v>
      </c>
      <c r="G196" s="15">
        <v>42.735999999999997</v>
      </c>
      <c r="H196" s="15">
        <v>1</v>
      </c>
    </row>
    <row r="197" spans="1:8" s="5" customFormat="1" ht="33" x14ac:dyDescent="0.25">
      <c r="A197" s="13">
        <f t="shared" si="2"/>
        <v>189</v>
      </c>
      <c r="B197" s="13" t="s">
        <v>380</v>
      </c>
      <c r="C197" s="14" t="s">
        <v>146</v>
      </c>
      <c r="D197" s="14" t="s">
        <v>147</v>
      </c>
      <c r="E197" s="14" t="s">
        <v>170</v>
      </c>
      <c r="F197" s="15" t="s">
        <v>88</v>
      </c>
      <c r="G197" s="15">
        <v>1657</v>
      </c>
      <c r="H197" s="15">
        <v>18</v>
      </c>
    </row>
    <row r="198" spans="1:8" s="5" customFormat="1" ht="66" x14ac:dyDescent="0.25">
      <c r="A198" s="13">
        <f t="shared" si="2"/>
        <v>190</v>
      </c>
      <c r="B198" s="13" t="s">
        <v>381</v>
      </c>
      <c r="C198" s="14" t="s">
        <v>734</v>
      </c>
      <c r="D198" s="14" t="s">
        <v>735</v>
      </c>
      <c r="E198" s="14" t="s">
        <v>848</v>
      </c>
      <c r="F198" s="15" t="s">
        <v>88</v>
      </c>
      <c r="G198" s="15">
        <v>3</v>
      </c>
      <c r="H198" s="15">
        <v>1</v>
      </c>
    </row>
    <row r="199" spans="1:8" s="5" customFormat="1" ht="66" x14ac:dyDescent="0.25">
      <c r="A199" s="13">
        <f t="shared" si="2"/>
        <v>191</v>
      </c>
      <c r="B199" s="13" t="s">
        <v>382</v>
      </c>
      <c r="C199" s="14" t="s">
        <v>734</v>
      </c>
      <c r="D199" s="14" t="s">
        <v>735</v>
      </c>
      <c r="E199" s="14" t="s">
        <v>849</v>
      </c>
      <c r="F199" s="15" t="s">
        <v>88</v>
      </c>
      <c r="G199" s="15">
        <v>5</v>
      </c>
      <c r="H199" s="15">
        <v>1</v>
      </c>
    </row>
    <row r="200" spans="1:8" s="5" customFormat="1" ht="49.5" x14ac:dyDescent="0.25">
      <c r="A200" s="13">
        <f t="shared" si="2"/>
        <v>192</v>
      </c>
      <c r="B200" s="13" t="s">
        <v>383</v>
      </c>
      <c r="C200" s="14" t="s">
        <v>157</v>
      </c>
      <c r="D200" s="14" t="s">
        <v>158</v>
      </c>
      <c r="E200" s="14" t="s">
        <v>841</v>
      </c>
      <c r="F200" s="15" t="s">
        <v>88</v>
      </c>
      <c r="G200" s="15">
        <v>411</v>
      </c>
      <c r="H200" s="15">
        <v>1</v>
      </c>
    </row>
    <row r="201" spans="1:8" s="5" customFormat="1" ht="49.5" x14ac:dyDescent="0.25">
      <c r="A201" s="13">
        <f t="shared" si="2"/>
        <v>193</v>
      </c>
      <c r="B201" s="13" t="s">
        <v>384</v>
      </c>
      <c r="C201" s="14" t="s">
        <v>157</v>
      </c>
      <c r="D201" s="14" t="s">
        <v>158</v>
      </c>
      <c r="E201" s="14" t="s">
        <v>834</v>
      </c>
      <c r="F201" s="15" t="s">
        <v>88</v>
      </c>
      <c r="G201" s="15">
        <v>940</v>
      </c>
      <c r="H201" s="15">
        <v>1</v>
      </c>
    </row>
    <row r="202" spans="1:8" s="5" customFormat="1" ht="33" x14ac:dyDescent="0.25">
      <c r="A202" s="13">
        <f t="shared" si="2"/>
        <v>194</v>
      </c>
      <c r="B202" s="13" t="s">
        <v>385</v>
      </c>
      <c r="C202" s="14" t="s">
        <v>50</v>
      </c>
      <c r="D202" s="14" t="s">
        <v>109</v>
      </c>
      <c r="E202" s="14" t="s">
        <v>820</v>
      </c>
      <c r="F202" s="15" t="s">
        <v>89</v>
      </c>
      <c r="G202" s="15">
        <v>130</v>
      </c>
      <c r="H202" s="15">
        <v>1</v>
      </c>
    </row>
    <row r="203" spans="1:8" s="5" customFormat="1" ht="33" x14ac:dyDescent="0.25">
      <c r="A203" s="13">
        <f t="shared" ref="A203:A266" si="3">+A202+1</f>
        <v>195</v>
      </c>
      <c r="B203" s="13" t="s">
        <v>386</v>
      </c>
      <c r="C203" s="14" t="s">
        <v>12</v>
      </c>
      <c r="D203" s="14" t="s">
        <v>13</v>
      </c>
      <c r="E203" s="14" t="s">
        <v>176</v>
      </c>
      <c r="F203" s="15" t="s">
        <v>88</v>
      </c>
      <c r="G203" s="15">
        <v>1309</v>
      </c>
      <c r="H203" s="15">
        <v>5</v>
      </c>
    </row>
    <row r="204" spans="1:8" s="5" customFormat="1" ht="33" x14ac:dyDescent="0.25">
      <c r="A204" s="13">
        <f t="shared" si="3"/>
        <v>196</v>
      </c>
      <c r="B204" s="13" t="s">
        <v>387</v>
      </c>
      <c r="C204" s="14" t="s">
        <v>12</v>
      </c>
      <c r="D204" s="14" t="s">
        <v>24</v>
      </c>
      <c r="E204" s="14" t="s">
        <v>107</v>
      </c>
      <c r="F204" s="15" t="s">
        <v>88</v>
      </c>
      <c r="G204" s="15">
        <v>3000</v>
      </c>
      <c r="H204" s="15">
        <v>1</v>
      </c>
    </row>
    <row r="205" spans="1:8" s="5" customFormat="1" ht="33" x14ac:dyDescent="0.25">
      <c r="A205" s="13">
        <f t="shared" si="3"/>
        <v>197</v>
      </c>
      <c r="B205" s="13" t="s">
        <v>388</v>
      </c>
      <c r="C205" s="14" t="s">
        <v>12</v>
      </c>
      <c r="D205" s="14" t="s">
        <v>182</v>
      </c>
      <c r="E205" s="14" t="s">
        <v>107</v>
      </c>
      <c r="F205" s="15" t="s">
        <v>88</v>
      </c>
      <c r="G205" s="15">
        <v>6816</v>
      </c>
      <c r="H205" s="15">
        <v>2</v>
      </c>
    </row>
    <row r="206" spans="1:8" s="5" customFormat="1" ht="49.5" x14ac:dyDescent="0.25">
      <c r="A206" s="13">
        <f t="shared" si="3"/>
        <v>198</v>
      </c>
      <c r="B206" s="13" t="s">
        <v>389</v>
      </c>
      <c r="C206" s="14" t="s">
        <v>736</v>
      </c>
      <c r="D206" s="14" t="s">
        <v>737</v>
      </c>
      <c r="E206" s="14" t="s">
        <v>69</v>
      </c>
      <c r="F206" s="15" t="s">
        <v>120</v>
      </c>
      <c r="G206" s="15">
        <v>35000</v>
      </c>
      <c r="H206" s="15">
        <v>1</v>
      </c>
    </row>
    <row r="207" spans="1:8" s="5" customFormat="1" ht="33" x14ac:dyDescent="0.25">
      <c r="A207" s="13">
        <f t="shared" si="3"/>
        <v>199</v>
      </c>
      <c r="B207" s="13" t="s">
        <v>390</v>
      </c>
      <c r="C207" s="14" t="s">
        <v>39</v>
      </c>
      <c r="D207" s="14" t="s">
        <v>40</v>
      </c>
      <c r="E207" s="14" t="s">
        <v>74</v>
      </c>
      <c r="F207" s="15" t="s">
        <v>90</v>
      </c>
      <c r="G207" s="15">
        <v>159.06</v>
      </c>
      <c r="H207" s="15">
        <v>4</v>
      </c>
    </row>
    <row r="208" spans="1:8" s="5" customFormat="1" ht="49.5" x14ac:dyDescent="0.25">
      <c r="A208" s="13">
        <f t="shared" si="3"/>
        <v>200</v>
      </c>
      <c r="B208" s="13" t="s">
        <v>391</v>
      </c>
      <c r="C208" s="14" t="s">
        <v>47</v>
      </c>
      <c r="D208" s="14" t="s">
        <v>19</v>
      </c>
      <c r="E208" s="14" t="s">
        <v>827</v>
      </c>
      <c r="F208" s="15" t="s">
        <v>190</v>
      </c>
      <c r="G208" s="15">
        <v>1000</v>
      </c>
      <c r="H208" s="15">
        <v>7</v>
      </c>
    </row>
    <row r="209" spans="1:8" s="5" customFormat="1" ht="33" x14ac:dyDescent="0.25">
      <c r="A209" s="13">
        <f t="shared" si="3"/>
        <v>201</v>
      </c>
      <c r="B209" s="13" t="s">
        <v>392</v>
      </c>
      <c r="C209" s="14" t="s">
        <v>738</v>
      </c>
      <c r="D209" s="14" t="s">
        <v>739</v>
      </c>
      <c r="E209" s="14" t="s">
        <v>850</v>
      </c>
      <c r="F209" s="15" t="s">
        <v>899</v>
      </c>
      <c r="G209" s="15">
        <v>550</v>
      </c>
      <c r="H209" s="15">
        <v>4</v>
      </c>
    </row>
    <row r="210" spans="1:8" s="5" customFormat="1" ht="33" x14ac:dyDescent="0.25">
      <c r="A210" s="13">
        <f t="shared" si="3"/>
        <v>202</v>
      </c>
      <c r="B210" s="13" t="s">
        <v>393</v>
      </c>
      <c r="C210" s="14" t="s">
        <v>31</v>
      </c>
      <c r="D210" s="14" t="s">
        <v>32</v>
      </c>
      <c r="E210" s="14" t="s">
        <v>71</v>
      </c>
      <c r="F210" s="15" t="s">
        <v>89</v>
      </c>
      <c r="G210" s="15">
        <v>21500</v>
      </c>
      <c r="H210" s="15">
        <v>1</v>
      </c>
    </row>
    <row r="211" spans="1:8" s="5" customFormat="1" ht="33" x14ac:dyDescent="0.25">
      <c r="A211" s="13">
        <f t="shared" si="3"/>
        <v>203</v>
      </c>
      <c r="B211" s="13" t="s">
        <v>394</v>
      </c>
      <c r="C211" s="14" t="s">
        <v>655</v>
      </c>
      <c r="D211" s="14" t="s">
        <v>656</v>
      </c>
      <c r="E211" s="14" t="s">
        <v>812</v>
      </c>
      <c r="F211" s="15" t="s">
        <v>88</v>
      </c>
      <c r="G211" s="15">
        <v>1300</v>
      </c>
      <c r="H211" s="15">
        <v>1</v>
      </c>
    </row>
    <row r="212" spans="1:8" s="5" customFormat="1" ht="33" x14ac:dyDescent="0.25">
      <c r="A212" s="13">
        <f t="shared" si="3"/>
        <v>204</v>
      </c>
      <c r="B212" s="13" t="s">
        <v>395</v>
      </c>
      <c r="C212" s="14" t="s">
        <v>35</v>
      </c>
      <c r="D212" s="14" t="s">
        <v>36</v>
      </c>
      <c r="E212" s="14" t="s">
        <v>96</v>
      </c>
      <c r="F212" s="15" t="s">
        <v>89</v>
      </c>
      <c r="G212" s="15">
        <v>3018</v>
      </c>
      <c r="H212" s="15">
        <v>4</v>
      </c>
    </row>
    <row r="213" spans="1:8" s="5" customFormat="1" ht="49.5" x14ac:dyDescent="0.25">
      <c r="A213" s="13">
        <f t="shared" si="3"/>
        <v>205</v>
      </c>
      <c r="B213" s="13" t="s">
        <v>396</v>
      </c>
      <c r="C213" s="14" t="s">
        <v>668</v>
      </c>
      <c r="D213" s="14" t="s">
        <v>669</v>
      </c>
      <c r="E213" s="14" t="s">
        <v>129</v>
      </c>
      <c r="F213" s="15" t="s">
        <v>89</v>
      </c>
      <c r="G213" s="15">
        <v>99</v>
      </c>
      <c r="H213" s="15">
        <v>2</v>
      </c>
    </row>
    <row r="214" spans="1:8" s="5" customFormat="1" ht="33" x14ac:dyDescent="0.25">
      <c r="A214" s="13">
        <f t="shared" si="3"/>
        <v>206</v>
      </c>
      <c r="B214" s="13" t="s">
        <v>397</v>
      </c>
      <c r="C214" s="14" t="s">
        <v>740</v>
      </c>
      <c r="D214" s="14" t="s">
        <v>741</v>
      </c>
      <c r="E214" s="14" t="s">
        <v>851</v>
      </c>
      <c r="F214" s="15" t="s">
        <v>899</v>
      </c>
      <c r="G214" s="15">
        <v>528</v>
      </c>
      <c r="H214" s="15">
        <v>31</v>
      </c>
    </row>
    <row r="215" spans="1:8" s="5" customFormat="1" ht="33" x14ac:dyDescent="0.25">
      <c r="A215" s="13">
        <f t="shared" si="3"/>
        <v>207</v>
      </c>
      <c r="B215" s="13" t="s">
        <v>398</v>
      </c>
      <c r="C215" s="14" t="s">
        <v>142</v>
      </c>
      <c r="D215" s="14" t="s">
        <v>143</v>
      </c>
      <c r="E215" s="14" t="s">
        <v>189</v>
      </c>
      <c r="F215" s="15" t="s">
        <v>138</v>
      </c>
      <c r="G215" s="15">
        <v>20000</v>
      </c>
      <c r="H215" s="15">
        <v>1</v>
      </c>
    </row>
    <row r="216" spans="1:8" s="5" customFormat="1" ht="49.5" x14ac:dyDescent="0.25">
      <c r="A216" s="13">
        <f t="shared" si="3"/>
        <v>208</v>
      </c>
      <c r="B216" s="13" t="s">
        <v>399</v>
      </c>
      <c r="C216" s="14" t="s">
        <v>16</v>
      </c>
      <c r="D216" s="14" t="s">
        <v>17</v>
      </c>
      <c r="E216" s="14" t="s">
        <v>65</v>
      </c>
      <c r="F216" s="15" t="s">
        <v>90</v>
      </c>
      <c r="G216" s="15">
        <v>220.774</v>
      </c>
      <c r="H216" s="15">
        <v>13</v>
      </c>
    </row>
    <row r="217" spans="1:8" s="5" customFormat="1" ht="33" x14ac:dyDescent="0.25">
      <c r="A217" s="13">
        <f t="shared" si="3"/>
        <v>209</v>
      </c>
      <c r="B217" s="13" t="s">
        <v>400</v>
      </c>
      <c r="C217" s="14" t="s">
        <v>33</v>
      </c>
      <c r="D217" s="14" t="s">
        <v>34</v>
      </c>
      <c r="E217" s="14" t="s">
        <v>74</v>
      </c>
      <c r="F217" s="15" t="s">
        <v>89</v>
      </c>
      <c r="G217" s="15">
        <v>84555</v>
      </c>
      <c r="H217" s="15">
        <v>1</v>
      </c>
    </row>
    <row r="218" spans="1:8" s="5" customFormat="1" ht="66" x14ac:dyDescent="0.25">
      <c r="A218" s="13">
        <f t="shared" si="3"/>
        <v>210</v>
      </c>
      <c r="B218" s="13" t="s">
        <v>401</v>
      </c>
      <c r="C218" s="14" t="s">
        <v>29</v>
      </c>
      <c r="D218" s="14" t="s">
        <v>30</v>
      </c>
      <c r="E218" s="14" t="s">
        <v>78</v>
      </c>
      <c r="F218" s="15" t="s">
        <v>88</v>
      </c>
      <c r="G218" s="15">
        <v>2</v>
      </c>
      <c r="H218" s="15">
        <v>2</v>
      </c>
    </row>
    <row r="219" spans="1:8" s="5" customFormat="1" ht="66" x14ac:dyDescent="0.25">
      <c r="A219" s="13">
        <f t="shared" si="3"/>
        <v>211</v>
      </c>
      <c r="B219" s="13" t="s">
        <v>402</v>
      </c>
      <c r="C219" s="14" t="s">
        <v>29</v>
      </c>
      <c r="D219" s="14" t="s">
        <v>30</v>
      </c>
      <c r="E219" s="14" t="s">
        <v>68</v>
      </c>
      <c r="F219" s="15" t="s">
        <v>88</v>
      </c>
      <c r="G219" s="15">
        <v>781</v>
      </c>
      <c r="H219" s="15">
        <v>5</v>
      </c>
    </row>
    <row r="220" spans="1:8" s="5" customFormat="1" ht="49.5" x14ac:dyDescent="0.25">
      <c r="A220" s="13">
        <f t="shared" si="3"/>
        <v>212</v>
      </c>
      <c r="B220" s="13" t="s">
        <v>403</v>
      </c>
      <c r="C220" s="14" t="s">
        <v>94</v>
      </c>
      <c r="D220" s="14" t="s">
        <v>95</v>
      </c>
      <c r="E220" s="14" t="s">
        <v>100</v>
      </c>
      <c r="F220" s="15" t="s">
        <v>88</v>
      </c>
      <c r="G220" s="15">
        <v>24</v>
      </c>
      <c r="H220" s="15">
        <v>1</v>
      </c>
    </row>
    <row r="221" spans="1:8" s="5" customFormat="1" ht="33" x14ac:dyDescent="0.25">
      <c r="A221" s="13">
        <f t="shared" si="3"/>
        <v>213</v>
      </c>
      <c r="B221" s="13" t="s">
        <v>404</v>
      </c>
      <c r="C221" s="14" t="s">
        <v>20</v>
      </c>
      <c r="D221" s="14" t="s">
        <v>21</v>
      </c>
      <c r="E221" s="14" t="s">
        <v>852</v>
      </c>
      <c r="F221" s="15" t="s">
        <v>88</v>
      </c>
      <c r="G221" s="15">
        <v>2742</v>
      </c>
      <c r="H221" s="15">
        <v>2</v>
      </c>
    </row>
    <row r="222" spans="1:8" s="5" customFormat="1" ht="33" x14ac:dyDescent="0.25">
      <c r="A222" s="13">
        <f t="shared" si="3"/>
        <v>214</v>
      </c>
      <c r="B222" s="13" t="s">
        <v>405</v>
      </c>
      <c r="C222" s="14" t="s">
        <v>20</v>
      </c>
      <c r="D222" s="14" t="s">
        <v>165</v>
      </c>
      <c r="E222" s="14" t="s">
        <v>100</v>
      </c>
      <c r="F222" s="15" t="s">
        <v>88</v>
      </c>
      <c r="G222" s="15">
        <v>4160</v>
      </c>
      <c r="H222" s="15">
        <v>1</v>
      </c>
    </row>
    <row r="223" spans="1:8" s="5" customFormat="1" ht="33" x14ac:dyDescent="0.25">
      <c r="A223" s="13">
        <f t="shared" si="3"/>
        <v>215</v>
      </c>
      <c r="B223" s="13" t="s">
        <v>406</v>
      </c>
      <c r="C223" s="14" t="s">
        <v>41</v>
      </c>
      <c r="D223" s="14" t="s">
        <v>42</v>
      </c>
      <c r="E223" s="14" t="s">
        <v>84</v>
      </c>
      <c r="F223" s="15" t="s">
        <v>88</v>
      </c>
      <c r="G223" s="15">
        <v>11928</v>
      </c>
      <c r="H223" s="15">
        <v>4</v>
      </c>
    </row>
    <row r="224" spans="1:8" s="5" customFormat="1" ht="49.5" x14ac:dyDescent="0.25">
      <c r="A224" s="13">
        <f t="shared" si="3"/>
        <v>216</v>
      </c>
      <c r="B224" s="13" t="s">
        <v>407</v>
      </c>
      <c r="C224" s="14" t="s">
        <v>144</v>
      </c>
      <c r="D224" s="14" t="s">
        <v>145</v>
      </c>
      <c r="E224" s="14" t="s">
        <v>68</v>
      </c>
      <c r="F224" s="15" t="s">
        <v>88</v>
      </c>
      <c r="G224" s="15">
        <v>333</v>
      </c>
      <c r="H224" s="15">
        <v>1</v>
      </c>
    </row>
    <row r="225" spans="1:8" s="5" customFormat="1" ht="33" x14ac:dyDescent="0.25">
      <c r="A225" s="13">
        <f t="shared" si="3"/>
        <v>217</v>
      </c>
      <c r="B225" s="13" t="s">
        <v>408</v>
      </c>
      <c r="C225" s="14" t="s">
        <v>51</v>
      </c>
      <c r="D225" s="14" t="s">
        <v>52</v>
      </c>
      <c r="E225" s="14" t="s">
        <v>106</v>
      </c>
      <c r="F225" s="15" t="s">
        <v>92</v>
      </c>
      <c r="G225" s="15">
        <v>382</v>
      </c>
      <c r="H225" s="15">
        <v>10</v>
      </c>
    </row>
    <row r="226" spans="1:8" s="5" customFormat="1" ht="33" x14ac:dyDescent="0.25">
      <c r="A226" s="13">
        <f t="shared" si="3"/>
        <v>218</v>
      </c>
      <c r="B226" s="13" t="s">
        <v>393</v>
      </c>
      <c r="C226" s="14" t="s">
        <v>12</v>
      </c>
      <c r="D226" s="14" t="s">
        <v>13</v>
      </c>
      <c r="E226" s="14" t="s">
        <v>66</v>
      </c>
      <c r="F226" s="15" t="s">
        <v>88</v>
      </c>
      <c r="G226" s="15">
        <v>4428</v>
      </c>
      <c r="H226" s="15">
        <v>3</v>
      </c>
    </row>
    <row r="227" spans="1:8" s="5" customFormat="1" ht="33" x14ac:dyDescent="0.25">
      <c r="A227" s="13">
        <f t="shared" si="3"/>
        <v>219</v>
      </c>
      <c r="B227" s="13" t="s">
        <v>386</v>
      </c>
      <c r="C227" s="14" t="s">
        <v>12</v>
      </c>
      <c r="D227" s="14" t="s">
        <v>13</v>
      </c>
      <c r="E227" s="14" t="s">
        <v>841</v>
      </c>
      <c r="F227" s="15" t="s">
        <v>88</v>
      </c>
      <c r="G227" s="15">
        <v>1872</v>
      </c>
      <c r="H227" s="15">
        <v>1</v>
      </c>
    </row>
    <row r="228" spans="1:8" s="5" customFormat="1" ht="33" x14ac:dyDescent="0.25">
      <c r="A228" s="13">
        <f t="shared" si="3"/>
        <v>220</v>
      </c>
      <c r="B228" s="13" t="s">
        <v>387</v>
      </c>
      <c r="C228" s="14" t="s">
        <v>12</v>
      </c>
      <c r="D228" s="14" t="s">
        <v>13</v>
      </c>
      <c r="E228" s="14" t="s">
        <v>176</v>
      </c>
      <c r="F228" s="15" t="s">
        <v>88</v>
      </c>
      <c r="G228" s="15">
        <v>1335</v>
      </c>
      <c r="H228" s="15">
        <v>9</v>
      </c>
    </row>
    <row r="229" spans="1:8" s="5" customFormat="1" ht="33" x14ac:dyDescent="0.25">
      <c r="A229" s="13">
        <f t="shared" si="3"/>
        <v>221</v>
      </c>
      <c r="B229" s="13" t="s">
        <v>388</v>
      </c>
      <c r="C229" s="14" t="s">
        <v>12</v>
      </c>
      <c r="D229" s="14" t="s">
        <v>13</v>
      </c>
      <c r="E229" s="14" t="s">
        <v>66</v>
      </c>
      <c r="F229" s="15" t="s">
        <v>88</v>
      </c>
      <c r="G229" s="15">
        <v>1140</v>
      </c>
      <c r="H229" s="15">
        <v>1</v>
      </c>
    </row>
    <row r="230" spans="1:8" s="5" customFormat="1" ht="33" x14ac:dyDescent="0.25">
      <c r="A230" s="13">
        <f t="shared" si="3"/>
        <v>222</v>
      </c>
      <c r="B230" s="13" t="s">
        <v>409</v>
      </c>
      <c r="C230" s="14" t="s">
        <v>12</v>
      </c>
      <c r="D230" s="14" t="s">
        <v>13</v>
      </c>
      <c r="E230" s="14" t="s">
        <v>66</v>
      </c>
      <c r="F230" s="15" t="s">
        <v>88</v>
      </c>
      <c r="G230" s="15">
        <v>3200</v>
      </c>
      <c r="H230" s="15">
        <v>1</v>
      </c>
    </row>
    <row r="231" spans="1:8" s="5" customFormat="1" ht="49.5" x14ac:dyDescent="0.25">
      <c r="A231" s="13">
        <f t="shared" si="3"/>
        <v>223</v>
      </c>
      <c r="B231" s="13" t="s">
        <v>410</v>
      </c>
      <c r="C231" s="14" t="s">
        <v>742</v>
      </c>
      <c r="D231" s="14" t="s">
        <v>743</v>
      </c>
      <c r="E231" s="14" t="s">
        <v>69</v>
      </c>
      <c r="F231" s="15" t="s">
        <v>120</v>
      </c>
      <c r="G231" s="15">
        <v>127446</v>
      </c>
      <c r="H231" s="15">
        <v>6</v>
      </c>
    </row>
    <row r="232" spans="1:8" s="5" customFormat="1" ht="49.5" x14ac:dyDescent="0.25">
      <c r="A232" s="13">
        <f t="shared" si="3"/>
        <v>224</v>
      </c>
      <c r="B232" s="13" t="s">
        <v>411</v>
      </c>
      <c r="C232" s="14" t="s">
        <v>744</v>
      </c>
      <c r="D232" s="14" t="s">
        <v>745</v>
      </c>
      <c r="E232" s="14" t="s">
        <v>69</v>
      </c>
      <c r="F232" s="15" t="s">
        <v>120</v>
      </c>
      <c r="G232" s="15">
        <v>19000</v>
      </c>
      <c r="H232" s="15">
        <v>1</v>
      </c>
    </row>
    <row r="233" spans="1:8" s="5" customFormat="1" ht="49.5" x14ac:dyDescent="0.25">
      <c r="A233" s="13">
        <f t="shared" si="3"/>
        <v>225</v>
      </c>
      <c r="B233" s="13" t="s">
        <v>412</v>
      </c>
      <c r="C233" s="14" t="s">
        <v>746</v>
      </c>
      <c r="D233" s="14" t="s">
        <v>747</v>
      </c>
      <c r="E233" s="14" t="s">
        <v>71</v>
      </c>
      <c r="F233" s="15" t="s">
        <v>89</v>
      </c>
      <c r="G233" s="15">
        <v>278470</v>
      </c>
      <c r="H233" s="15">
        <v>7</v>
      </c>
    </row>
    <row r="234" spans="1:8" s="5" customFormat="1" ht="49.5" x14ac:dyDescent="0.25">
      <c r="A234" s="13">
        <f t="shared" si="3"/>
        <v>226</v>
      </c>
      <c r="B234" s="13" t="s">
        <v>413</v>
      </c>
      <c r="C234" s="14" t="s">
        <v>18</v>
      </c>
      <c r="D234" s="14" t="s">
        <v>19</v>
      </c>
      <c r="E234" s="14" t="s">
        <v>66</v>
      </c>
      <c r="F234" s="15" t="s">
        <v>88</v>
      </c>
      <c r="G234" s="15">
        <v>5148</v>
      </c>
      <c r="H234" s="15">
        <v>5</v>
      </c>
    </row>
    <row r="235" spans="1:8" s="5" customFormat="1" ht="49.5" x14ac:dyDescent="0.25">
      <c r="A235" s="13">
        <f t="shared" si="3"/>
        <v>227</v>
      </c>
      <c r="B235" s="13" t="s">
        <v>414</v>
      </c>
      <c r="C235" s="14" t="s">
        <v>18</v>
      </c>
      <c r="D235" s="14" t="s">
        <v>19</v>
      </c>
      <c r="E235" s="14" t="s">
        <v>107</v>
      </c>
      <c r="F235" s="15" t="s">
        <v>88</v>
      </c>
      <c r="G235" s="15">
        <v>5222</v>
      </c>
      <c r="H235" s="15">
        <v>5</v>
      </c>
    </row>
    <row r="236" spans="1:8" s="5" customFormat="1" ht="49.5" x14ac:dyDescent="0.25">
      <c r="A236" s="13">
        <f t="shared" si="3"/>
        <v>228</v>
      </c>
      <c r="B236" s="13" t="s">
        <v>415</v>
      </c>
      <c r="C236" s="14" t="s">
        <v>54</v>
      </c>
      <c r="D236" s="14" t="s">
        <v>55</v>
      </c>
      <c r="E236" s="14" t="s">
        <v>118</v>
      </c>
      <c r="F236" s="15" t="s">
        <v>88</v>
      </c>
      <c r="G236" s="15">
        <v>1600</v>
      </c>
      <c r="H236" s="15">
        <v>2</v>
      </c>
    </row>
    <row r="237" spans="1:8" s="5" customFormat="1" ht="33" x14ac:dyDescent="0.25">
      <c r="A237" s="13">
        <f t="shared" si="3"/>
        <v>229</v>
      </c>
      <c r="B237" s="13" t="s">
        <v>416</v>
      </c>
      <c r="C237" s="14" t="s">
        <v>53</v>
      </c>
      <c r="D237" s="14" t="s">
        <v>57</v>
      </c>
      <c r="E237" s="14" t="s">
        <v>71</v>
      </c>
      <c r="F237" s="15" t="s">
        <v>88</v>
      </c>
      <c r="G237" s="15">
        <v>689</v>
      </c>
      <c r="H237" s="15">
        <v>1</v>
      </c>
    </row>
    <row r="238" spans="1:8" s="5" customFormat="1" ht="33" x14ac:dyDescent="0.25">
      <c r="A238" s="13">
        <f t="shared" si="3"/>
        <v>230</v>
      </c>
      <c r="B238" s="13" t="s">
        <v>417</v>
      </c>
      <c r="C238" s="14" t="s">
        <v>160</v>
      </c>
      <c r="D238" s="14" t="s">
        <v>161</v>
      </c>
      <c r="E238" s="14" t="s">
        <v>174</v>
      </c>
      <c r="F238" s="15" t="s">
        <v>88</v>
      </c>
      <c r="G238" s="15">
        <v>54</v>
      </c>
      <c r="H238" s="15">
        <v>6</v>
      </c>
    </row>
    <row r="239" spans="1:8" s="5" customFormat="1" ht="49.5" x14ac:dyDescent="0.25">
      <c r="A239" s="13">
        <f t="shared" si="3"/>
        <v>231</v>
      </c>
      <c r="B239" s="13" t="s">
        <v>418</v>
      </c>
      <c r="C239" s="14" t="s">
        <v>150</v>
      </c>
      <c r="D239" s="14" t="s">
        <v>151</v>
      </c>
      <c r="E239" s="14" t="s">
        <v>171</v>
      </c>
      <c r="F239" s="15" t="s">
        <v>88</v>
      </c>
      <c r="G239" s="15">
        <v>528</v>
      </c>
      <c r="H239" s="15">
        <v>1</v>
      </c>
    </row>
    <row r="240" spans="1:8" s="5" customFormat="1" ht="33" x14ac:dyDescent="0.25">
      <c r="A240" s="13">
        <f t="shared" si="3"/>
        <v>232</v>
      </c>
      <c r="B240" s="13" t="s">
        <v>419</v>
      </c>
      <c r="C240" s="14" t="s">
        <v>12</v>
      </c>
      <c r="D240" s="14" t="s">
        <v>13</v>
      </c>
      <c r="E240" s="14" t="s">
        <v>99</v>
      </c>
      <c r="F240" s="15" t="s">
        <v>88</v>
      </c>
      <c r="G240" s="15">
        <v>2490</v>
      </c>
      <c r="H240" s="15">
        <v>1</v>
      </c>
    </row>
    <row r="241" spans="1:8" s="5" customFormat="1" ht="33" x14ac:dyDescent="0.25">
      <c r="A241" s="13">
        <f t="shared" si="3"/>
        <v>233</v>
      </c>
      <c r="B241" s="13" t="s">
        <v>420</v>
      </c>
      <c r="C241" s="14" t="s">
        <v>12</v>
      </c>
      <c r="D241" s="14" t="s">
        <v>13</v>
      </c>
      <c r="E241" s="14" t="s">
        <v>99</v>
      </c>
      <c r="F241" s="15" t="s">
        <v>88</v>
      </c>
      <c r="G241" s="15">
        <v>1740</v>
      </c>
      <c r="H241" s="15">
        <v>1</v>
      </c>
    </row>
    <row r="242" spans="1:8" s="5" customFormat="1" ht="66" x14ac:dyDescent="0.25">
      <c r="A242" s="13">
        <f t="shared" si="3"/>
        <v>234</v>
      </c>
      <c r="B242" s="13" t="s">
        <v>421</v>
      </c>
      <c r="C242" s="14" t="s">
        <v>29</v>
      </c>
      <c r="D242" s="14" t="s">
        <v>30</v>
      </c>
      <c r="E242" s="14" t="s">
        <v>68</v>
      </c>
      <c r="F242" s="15" t="s">
        <v>88</v>
      </c>
      <c r="G242" s="15">
        <v>483</v>
      </c>
      <c r="H242" s="15">
        <v>3</v>
      </c>
    </row>
    <row r="243" spans="1:8" s="5" customFormat="1" ht="66" x14ac:dyDescent="0.25">
      <c r="A243" s="13">
        <f t="shared" si="3"/>
        <v>235</v>
      </c>
      <c r="B243" s="13" t="s">
        <v>422</v>
      </c>
      <c r="C243" s="14" t="s">
        <v>29</v>
      </c>
      <c r="D243" s="14" t="s">
        <v>30</v>
      </c>
      <c r="E243" s="14" t="s">
        <v>78</v>
      </c>
      <c r="F243" s="15" t="s">
        <v>88</v>
      </c>
      <c r="G243" s="15">
        <v>29</v>
      </c>
      <c r="H243" s="15">
        <v>1</v>
      </c>
    </row>
    <row r="244" spans="1:8" s="5" customFormat="1" ht="66" x14ac:dyDescent="0.25">
      <c r="A244" s="13">
        <f t="shared" si="3"/>
        <v>236</v>
      </c>
      <c r="B244" s="13" t="s">
        <v>423</v>
      </c>
      <c r="C244" s="14" t="s">
        <v>29</v>
      </c>
      <c r="D244" s="14" t="s">
        <v>30</v>
      </c>
      <c r="E244" s="14" t="s">
        <v>70</v>
      </c>
      <c r="F244" s="15" t="s">
        <v>88</v>
      </c>
      <c r="G244" s="15">
        <v>92</v>
      </c>
      <c r="H244" s="15">
        <v>1</v>
      </c>
    </row>
    <row r="245" spans="1:8" s="5" customFormat="1" ht="66" x14ac:dyDescent="0.25">
      <c r="A245" s="13">
        <f t="shared" si="3"/>
        <v>237</v>
      </c>
      <c r="B245" s="13" t="s">
        <v>424</v>
      </c>
      <c r="C245" s="14" t="s">
        <v>29</v>
      </c>
      <c r="D245" s="14" t="s">
        <v>30</v>
      </c>
      <c r="E245" s="14" t="s">
        <v>78</v>
      </c>
      <c r="F245" s="15" t="s">
        <v>88</v>
      </c>
      <c r="G245" s="15">
        <v>11</v>
      </c>
      <c r="H245" s="15">
        <v>2</v>
      </c>
    </row>
    <row r="246" spans="1:8" s="5" customFormat="1" ht="33" x14ac:dyDescent="0.25">
      <c r="A246" s="13">
        <f t="shared" si="3"/>
        <v>238</v>
      </c>
      <c r="B246" s="13" t="s">
        <v>425</v>
      </c>
      <c r="C246" s="14" t="s">
        <v>22</v>
      </c>
      <c r="D246" s="14" t="s">
        <v>23</v>
      </c>
      <c r="E246" s="14" t="s">
        <v>68</v>
      </c>
      <c r="F246" s="15" t="s">
        <v>87</v>
      </c>
      <c r="G246" s="15">
        <v>1140</v>
      </c>
      <c r="H246" s="15">
        <v>2</v>
      </c>
    </row>
    <row r="247" spans="1:8" s="5" customFormat="1" ht="33" x14ac:dyDescent="0.25">
      <c r="A247" s="13">
        <f t="shared" si="3"/>
        <v>239</v>
      </c>
      <c r="B247" s="13" t="s">
        <v>426</v>
      </c>
      <c r="C247" s="14" t="s">
        <v>22</v>
      </c>
      <c r="D247" s="14" t="s">
        <v>23</v>
      </c>
      <c r="E247" s="14" t="s">
        <v>68</v>
      </c>
      <c r="F247" s="15" t="s">
        <v>87</v>
      </c>
      <c r="G247" s="15">
        <v>856</v>
      </c>
      <c r="H247" s="15">
        <v>1</v>
      </c>
    </row>
    <row r="248" spans="1:8" s="5" customFormat="1" ht="33" x14ac:dyDescent="0.25">
      <c r="A248" s="13">
        <f t="shared" si="3"/>
        <v>240</v>
      </c>
      <c r="B248" s="13" t="s">
        <v>427</v>
      </c>
      <c r="C248" s="14" t="s">
        <v>22</v>
      </c>
      <c r="D248" s="14" t="s">
        <v>23</v>
      </c>
      <c r="E248" s="14" t="s">
        <v>68</v>
      </c>
      <c r="F248" s="15" t="s">
        <v>87</v>
      </c>
      <c r="G248" s="15">
        <v>624</v>
      </c>
      <c r="H248" s="15">
        <v>2</v>
      </c>
    </row>
    <row r="249" spans="1:8" s="5" customFormat="1" ht="33" x14ac:dyDescent="0.25">
      <c r="A249" s="13">
        <f t="shared" si="3"/>
        <v>241</v>
      </c>
      <c r="B249" s="13" t="s">
        <v>428</v>
      </c>
      <c r="C249" s="14" t="s">
        <v>148</v>
      </c>
      <c r="D249" s="14" t="s">
        <v>149</v>
      </c>
      <c r="E249" s="14" t="s">
        <v>72</v>
      </c>
      <c r="F249" s="15" t="s">
        <v>89</v>
      </c>
      <c r="G249" s="15">
        <v>598</v>
      </c>
      <c r="H249" s="15">
        <v>1</v>
      </c>
    </row>
    <row r="250" spans="1:8" s="5" customFormat="1" ht="33" x14ac:dyDescent="0.25">
      <c r="A250" s="13">
        <f t="shared" si="3"/>
        <v>242</v>
      </c>
      <c r="B250" s="13" t="s">
        <v>429</v>
      </c>
      <c r="C250" s="14" t="s">
        <v>748</v>
      </c>
      <c r="D250" s="14" t="s">
        <v>749</v>
      </c>
      <c r="E250" s="14" t="s">
        <v>853</v>
      </c>
      <c r="F250" s="15" t="s">
        <v>88</v>
      </c>
      <c r="G250" s="15">
        <v>51075</v>
      </c>
      <c r="H250" s="15">
        <v>47</v>
      </c>
    </row>
    <row r="251" spans="1:8" s="5" customFormat="1" ht="33" x14ac:dyDescent="0.25">
      <c r="A251" s="13">
        <f t="shared" si="3"/>
        <v>243</v>
      </c>
      <c r="B251" s="13" t="s">
        <v>430</v>
      </c>
      <c r="C251" s="14" t="s">
        <v>750</v>
      </c>
      <c r="D251" s="14" t="s">
        <v>751</v>
      </c>
      <c r="E251" s="14" t="s">
        <v>77</v>
      </c>
      <c r="F251" s="15" t="s">
        <v>88</v>
      </c>
      <c r="G251" s="15">
        <v>541</v>
      </c>
      <c r="H251" s="15">
        <v>2</v>
      </c>
    </row>
    <row r="252" spans="1:8" s="5" customFormat="1" ht="33" x14ac:dyDescent="0.25">
      <c r="A252" s="13">
        <f t="shared" si="3"/>
        <v>244</v>
      </c>
      <c r="B252" s="13" t="s">
        <v>431</v>
      </c>
      <c r="C252" s="14" t="s">
        <v>750</v>
      </c>
      <c r="D252" s="14" t="s">
        <v>751</v>
      </c>
      <c r="E252" s="14" t="s">
        <v>77</v>
      </c>
      <c r="F252" s="15" t="s">
        <v>88</v>
      </c>
      <c r="G252" s="15">
        <v>269</v>
      </c>
      <c r="H252" s="15">
        <v>2</v>
      </c>
    </row>
    <row r="253" spans="1:8" s="5" customFormat="1" ht="33" x14ac:dyDescent="0.25">
      <c r="A253" s="13">
        <f t="shared" si="3"/>
        <v>245</v>
      </c>
      <c r="B253" s="13" t="s">
        <v>432</v>
      </c>
      <c r="C253" s="14" t="s">
        <v>101</v>
      </c>
      <c r="D253" s="14" t="s">
        <v>102</v>
      </c>
      <c r="E253" s="14" t="s">
        <v>86</v>
      </c>
      <c r="F253" s="15" t="s">
        <v>88</v>
      </c>
      <c r="G253" s="15">
        <v>1890</v>
      </c>
      <c r="H253" s="15">
        <v>7</v>
      </c>
    </row>
    <row r="254" spans="1:8" s="5" customFormat="1" ht="33" x14ac:dyDescent="0.25">
      <c r="A254" s="13">
        <f t="shared" si="3"/>
        <v>246</v>
      </c>
      <c r="B254" s="13" t="s">
        <v>433</v>
      </c>
      <c r="C254" s="14" t="s">
        <v>101</v>
      </c>
      <c r="D254" s="14" t="s">
        <v>102</v>
      </c>
      <c r="E254" s="14" t="s">
        <v>86</v>
      </c>
      <c r="F254" s="15" t="s">
        <v>88</v>
      </c>
      <c r="G254" s="15">
        <v>57</v>
      </c>
      <c r="H254" s="15">
        <v>27</v>
      </c>
    </row>
    <row r="255" spans="1:8" s="5" customFormat="1" ht="33" x14ac:dyDescent="0.25">
      <c r="A255" s="13">
        <f t="shared" si="3"/>
        <v>247</v>
      </c>
      <c r="B255" s="13" t="s">
        <v>434</v>
      </c>
      <c r="C255" s="14" t="s">
        <v>31</v>
      </c>
      <c r="D255" s="14" t="s">
        <v>32</v>
      </c>
      <c r="E255" s="14" t="s">
        <v>71</v>
      </c>
      <c r="F255" s="15" t="s">
        <v>89</v>
      </c>
      <c r="G255" s="15">
        <v>24215</v>
      </c>
      <c r="H255" s="15">
        <v>12</v>
      </c>
    </row>
    <row r="256" spans="1:8" s="5" customFormat="1" ht="33" x14ac:dyDescent="0.25">
      <c r="A256" s="13">
        <f t="shared" si="3"/>
        <v>248</v>
      </c>
      <c r="B256" s="13" t="s">
        <v>435</v>
      </c>
      <c r="C256" s="14" t="s">
        <v>31</v>
      </c>
      <c r="D256" s="14" t="s">
        <v>32</v>
      </c>
      <c r="E256" s="14" t="s">
        <v>71</v>
      </c>
      <c r="F256" s="15" t="s">
        <v>89</v>
      </c>
      <c r="G256" s="15">
        <v>22990</v>
      </c>
      <c r="H256" s="15">
        <v>1</v>
      </c>
    </row>
    <row r="257" spans="1:8" s="5" customFormat="1" ht="33" x14ac:dyDescent="0.25">
      <c r="A257" s="13">
        <f t="shared" si="3"/>
        <v>249</v>
      </c>
      <c r="B257" s="13" t="s">
        <v>436</v>
      </c>
      <c r="C257" s="14" t="s">
        <v>35</v>
      </c>
      <c r="D257" s="14" t="s">
        <v>36</v>
      </c>
      <c r="E257" s="14" t="s">
        <v>96</v>
      </c>
      <c r="F257" s="15" t="s">
        <v>89</v>
      </c>
      <c r="G257" s="15">
        <v>17875</v>
      </c>
      <c r="H257" s="15">
        <v>15</v>
      </c>
    </row>
    <row r="258" spans="1:8" s="5" customFormat="1" ht="33" x14ac:dyDescent="0.25">
      <c r="A258" s="13">
        <f t="shared" si="3"/>
        <v>250</v>
      </c>
      <c r="B258" s="13" t="s">
        <v>437</v>
      </c>
      <c r="C258" s="14" t="s">
        <v>45</v>
      </c>
      <c r="D258" s="14" t="s">
        <v>46</v>
      </c>
      <c r="E258" s="14" t="s">
        <v>72</v>
      </c>
      <c r="F258" s="15" t="s">
        <v>89</v>
      </c>
      <c r="G258" s="15">
        <v>180</v>
      </c>
      <c r="H258" s="15">
        <v>2</v>
      </c>
    </row>
    <row r="259" spans="1:8" s="5" customFormat="1" ht="49.5" x14ac:dyDescent="0.25">
      <c r="A259" s="13">
        <f t="shared" si="3"/>
        <v>251</v>
      </c>
      <c r="B259" s="13" t="s">
        <v>438</v>
      </c>
      <c r="C259" s="14" t="s">
        <v>122</v>
      </c>
      <c r="D259" s="14" t="s">
        <v>59</v>
      </c>
      <c r="E259" s="14" t="s">
        <v>69</v>
      </c>
      <c r="F259" s="15" t="s">
        <v>88</v>
      </c>
      <c r="G259" s="15">
        <v>212</v>
      </c>
      <c r="H259" s="15">
        <v>3</v>
      </c>
    </row>
    <row r="260" spans="1:8" s="5" customFormat="1" ht="33" x14ac:dyDescent="0.25">
      <c r="A260" s="13">
        <f t="shared" si="3"/>
        <v>252</v>
      </c>
      <c r="B260" s="13" t="s">
        <v>439</v>
      </c>
      <c r="C260" s="14" t="s">
        <v>116</v>
      </c>
      <c r="D260" s="14" t="s">
        <v>62</v>
      </c>
      <c r="E260" s="14" t="s">
        <v>854</v>
      </c>
      <c r="F260" s="15" t="s">
        <v>88</v>
      </c>
      <c r="G260" s="15">
        <v>4752</v>
      </c>
      <c r="H260" s="15">
        <v>1</v>
      </c>
    </row>
    <row r="261" spans="1:8" s="5" customFormat="1" ht="49.5" x14ac:dyDescent="0.25">
      <c r="A261" s="13">
        <f t="shared" si="3"/>
        <v>253</v>
      </c>
      <c r="B261" s="13" t="s">
        <v>440</v>
      </c>
      <c r="C261" s="14" t="s">
        <v>125</v>
      </c>
      <c r="D261" s="14" t="s">
        <v>126</v>
      </c>
      <c r="E261" s="14" t="s">
        <v>133</v>
      </c>
      <c r="F261" s="15" t="s">
        <v>88</v>
      </c>
      <c r="G261" s="15">
        <v>1420</v>
      </c>
      <c r="H261" s="15">
        <v>1</v>
      </c>
    </row>
    <row r="262" spans="1:8" s="5" customFormat="1" ht="33" x14ac:dyDescent="0.25">
      <c r="A262" s="13">
        <f t="shared" si="3"/>
        <v>254</v>
      </c>
      <c r="B262" s="13" t="s">
        <v>441</v>
      </c>
      <c r="C262" s="14" t="s">
        <v>116</v>
      </c>
      <c r="D262" s="14" t="s">
        <v>62</v>
      </c>
      <c r="E262" s="14" t="s">
        <v>107</v>
      </c>
      <c r="F262" s="15" t="s">
        <v>88</v>
      </c>
      <c r="G262" s="15">
        <v>8640</v>
      </c>
      <c r="H262" s="15">
        <v>1</v>
      </c>
    </row>
    <row r="263" spans="1:8" s="5" customFormat="1" ht="33" x14ac:dyDescent="0.25">
      <c r="A263" s="13">
        <f t="shared" si="3"/>
        <v>255</v>
      </c>
      <c r="B263" s="13" t="s">
        <v>442</v>
      </c>
      <c r="C263" s="14" t="s">
        <v>51</v>
      </c>
      <c r="D263" s="14" t="s">
        <v>52</v>
      </c>
      <c r="E263" s="14" t="s">
        <v>76</v>
      </c>
      <c r="F263" s="15" t="s">
        <v>92</v>
      </c>
      <c r="G263" s="15">
        <v>4827</v>
      </c>
      <c r="H263" s="15">
        <v>15</v>
      </c>
    </row>
    <row r="264" spans="1:8" s="5" customFormat="1" ht="33" x14ac:dyDescent="0.25">
      <c r="A264" s="13">
        <f t="shared" si="3"/>
        <v>256</v>
      </c>
      <c r="B264" s="13" t="s">
        <v>443</v>
      </c>
      <c r="C264" s="14" t="s">
        <v>41</v>
      </c>
      <c r="D264" s="14" t="s">
        <v>42</v>
      </c>
      <c r="E264" s="14" t="s">
        <v>84</v>
      </c>
      <c r="F264" s="15" t="s">
        <v>88</v>
      </c>
      <c r="G264" s="15">
        <v>2400</v>
      </c>
      <c r="H264" s="15">
        <v>8</v>
      </c>
    </row>
    <row r="265" spans="1:8" s="5" customFormat="1" ht="33" x14ac:dyDescent="0.25">
      <c r="A265" s="13">
        <f t="shared" si="3"/>
        <v>257</v>
      </c>
      <c r="B265" s="13" t="s">
        <v>444</v>
      </c>
      <c r="C265" s="14" t="s">
        <v>686</v>
      </c>
      <c r="D265" s="14" t="s">
        <v>752</v>
      </c>
      <c r="E265" s="14" t="s">
        <v>176</v>
      </c>
      <c r="F265" s="15" t="s">
        <v>88</v>
      </c>
      <c r="G265" s="15">
        <v>1380</v>
      </c>
      <c r="H265" s="15">
        <v>2</v>
      </c>
    </row>
    <row r="266" spans="1:8" s="5" customFormat="1" ht="33" x14ac:dyDescent="0.25">
      <c r="A266" s="13">
        <f t="shared" si="3"/>
        <v>258</v>
      </c>
      <c r="B266" s="13" t="s">
        <v>445</v>
      </c>
      <c r="C266" s="14" t="s">
        <v>686</v>
      </c>
      <c r="D266" s="14" t="s">
        <v>752</v>
      </c>
      <c r="E266" s="14" t="s">
        <v>855</v>
      </c>
      <c r="F266" s="15" t="s">
        <v>88</v>
      </c>
      <c r="G266" s="15">
        <v>3224</v>
      </c>
      <c r="H266" s="15">
        <v>1</v>
      </c>
    </row>
    <row r="267" spans="1:8" s="5" customFormat="1" ht="66" x14ac:dyDescent="0.25">
      <c r="A267" s="13">
        <f t="shared" ref="A267:A330" si="4">+A266+1</f>
        <v>259</v>
      </c>
      <c r="B267" s="13" t="s">
        <v>446</v>
      </c>
      <c r="C267" s="14" t="s">
        <v>29</v>
      </c>
      <c r="D267" s="14" t="s">
        <v>188</v>
      </c>
      <c r="E267" s="14" t="s">
        <v>68</v>
      </c>
      <c r="F267" s="15" t="s">
        <v>88</v>
      </c>
      <c r="G267" s="15">
        <v>516</v>
      </c>
      <c r="H267" s="15">
        <v>4</v>
      </c>
    </row>
    <row r="268" spans="1:8" s="5" customFormat="1" ht="49.5" x14ac:dyDescent="0.25">
      <c r="A268" s="13">
        <f t="shared" si="4"/>
        <v>260</v>
      </c>
      <c r="B268" s="13" t="s">
        <v>447</v>
      </c>
      <c r="C268" s="14" t="s">
        <v>753</v>
      </c>
      <c r="D268" s="14" t="s">
        <v>754</v>
      </c>
      <c r="E268" s="14" t="s">
        <v>80</v>
      </c>
      <c r="F268" s="15" t="s">
        <v>88</v>
      </c>
      <c r="G268" s="15">
        <v>385</v>
      </c>
      <c r="H268" s="15">
        <v>3</v>
      </c>
    </row>
    <row r="269" spans="1:8" s="5" customFormat="1" ht="33" x14ac:dyDescent="0.25">
      <c r="A269" s="13">
        <f t="shared" si="4"/>
        <v>261</v>
      </c>
      <c r="B269" s="13" t="s">
        <v>448</v>
      </c>
      <c r="C269" s="14" t="s">
        <v>755</v>
      </c>
      <c r="D269" s="14" t="s">
        <v>756</v>
      </c>
      <c r="E269" s="14" t="s">
        <v>99</v>
      </c>
      <c r="F269" s="15" t="s">
        <v>88</v>
      </c>
      <c r="G269" s="15">
        <v>1460</v>
      </c>
      <c r="H269" s="15">
        <v>1</v>
      </c>
    </row>
    <row r="270" spans="1:8" s="5" customFormat="1" ht="49.5" x14ac:dyDescent="0.25">
      <c r="A270" s="13">
        <f t="shared" si="4"/>
        <v>262</v>
      </c>
      <c r="B270" s="13" t="s">
        <v>449</v>
      </c>
      <c r="C270" s="14" t="s">
        <v>757</v>
      </c>
      <c r="D270" s="14" t="s">
        <v>758</v>
      </c>
      <c r="E270" s="14" t="s">
        <v>856</v>
      </c>
      <c r="F270" s="15" t="s">
        <v>88</v>
      </c>
      <c r="G270" s="15">
        <v>224</v>
      </c>
      <c r="H270" s="15">
        <v>1</v>
      </c>
    </row>
    <row r="271" spans="1:8" s="5" customFormat="1" ht="33" x14ac:dyDescent="0.25">
      <c r="A271" s="13">
        <f t="shared" si="4"/>
        <v>263</v>
      </c>
      <c r="B271" s="13" t="s">
        <v>450</v>
      </c>
      <c r="C271" s="14" t="s">
        <v>35</v>
      </c>
      <c r="D271" s="14" t="s">
        <v>36</v>
      </c>
      <c r="E271" s="14" t="s">
        <v>857</v>
      </c>
      <c r="F271" s="15" t="s">
        <v>89</v>
      </c>
      <c r="G271" s="15">
        <v>14028</v>
      </c>
      <c r="H271" s="15">
        <v>8</v>
      </c>
    </row>
    <row r="272" spans="1:8" s="5" customFormat="1" ht="49.5" x14ac:dyDescent="0.25">
      <c r="A272" s="13">
        <f t="shared" si="4"/>
        <v>264</v>
      </c>
      <c r="B272" s="13" t="s">
        <v>451</v>
      </c>
      <c r="C272" s="14" t="s">
        <v>759</v>
      </c>
      <c r="D272" s="14" t="s">
        <v>760</v>
      </c>
      <c r="E272" s="14" t="s">
        <v>80</v>
      </c>
      <c r="F272" s="15" t="s">
        <v>903</v>
      </c>
      <c r="G272" s="15">
        <v>33</v>
      </c>
      <c r="H272" s="15">
        <v>1</v>
      </c>
    </row>
    <row r="273" spans="1:8" s="5" customFormat="1" ht="49.5" x14ac:dyDescent="0.25">
      <c r="A273" s="13">
        <f t="shared" si="4"/>
        <v>265</v>
      </c>
      <c r="B273" s="13" t="s">
        <v>452</v>
      </c>
      <c r="C273" s="14" t="s">
        <v>761</v>
      </c>
      <c r="D273" s="14" t="s">
        <v>762</v>
      </c>
      <c r="E273" s="14" t="s">
        <v>858</v>
      </c>
      <c r="F273" s="15" t="s">
        <v>138</v>
      </c>
      <c r="G273" s="15">
        <v>145</v>
      </c>
      <c r="H273" s="15">
        <v>3</v>
      </c>
    </row>
    <row r="274" spans="1:8" s="5" customFormat="1" ht="49.5" x14ac:dyDescent="0.25">
      <c r="A274" s="13">
        <f t="shared" si="4"/>
        <v>266</v>
      </c>
      <c r="B274" s="13" t="s">
        <v>453</v>
      </c>
      <c r="C274" s="14" t="s">
        <v>763</v>
      </c>
      <c r="D274" s="14" t="s">
        <v>764</v>
      </c>
      <c r="E274" s="14" t="s">
        <v>859</v>
      </c>
      <c r="F274" s="15" t="s">
        <v>904</v>
      </c>
      <c r="G274" s="15">
        <v>82</v>
      </c>
      <c r="H274" s="15">
        <v>2</v>
      </c>
    </row>
    <row r="275" spans="1:8" s="5" customFormat="1" ht="49.5" x14ac:dyDescent="0.25">
      <c r="A275" s="13">
        <f t="shared" si="4"/>
        <v>267</v>
      </c>
      <c r="B275" s="13" t="s">
        <v>454</v>
      </c>
      <c r="C275" s="14" t="s">
        <v>765</v>
      </c>
      <c r="D275" s="14" t="s">
        <v>766</v>
      </c>
      <c r="E275" s="14" t="s">
        <v>860</v>
      </c>
      <c r="F275" s="15" t="s">
        <v>88</v>
      </c>
      <c r="G275" s="15">
        <v>1932</v>
      </c>
      <c r="H275" s="15">
        <v>2</v>
      </c>
    </row>
    <row r="276" spans="1:8" s="5" customFormat="1" ht="49.5" x14ac:dyDescent="0.25">
      <c r="A276" s="13">
        <f t="shared" si="4"/>
        <v>268</v>
      </c>
      <c r="B276" s="13" t="s">
        <v>455</v>
      </c>
      <c r="C276" s="14" t="s">
        <v>765</v>
      </c>
      <c r="D276" s="14" t="s">
        <v>766</v>
      </c>
      <c r="E276" s="14" t="s">
        <v>66</v>
      </c>
      <c r="F276" s="15" t="s">
        <v>88</v>
      </c>
      <c r="G276" s="15">
        <v>1326</v>
      </c>
      <c r="H276" s="15">
        <v>1</v>
      </c>
    </row>
    <row r="277" spans="1:8" s="5" customFormat="1" ht="82.5" x14ac:dyDescent="0.25">
      <c r="A277" s="13">
        <f t="shared" si="4"/>
        <v>269</v>
      </c>
      <c r="B277" s="13" t="s">
        <v>456</v>
      </c>
      <c r="C277" s="14" t="s">
        <v>767</v>
      </c>
      <c r="D277" s="14" t="s">
        <v>768</v>
      </c>
      <c r="E277" s="14" t="s">
        <v>861</v>
      </c>
      <c r="F277" s="15" t="s">
        <v>905</v>
      </c>
      <c r="G277" s="15">
        <v>313</v>
      </c>
      <c r="H277" s="15">
        <v>19</v>
      </c>
    </row>
    <row r="278" spans="1:8" s="5" customFormat="1" ht="33" x14ac:dyDescent="0.25">
      <c r="A278" s="13">
        <f t="shared" si="4"/>
        <v>270</v>
      </c>
      <c r="B278" s="13" t="s">
        <v>457</v>
      </c>
      <c r="C278" s="14" t="s">
        <v>22</v>
      </c>
      <c r="D278" s="14" t="s">
        <v>23</v>
      </c>
      <c r="E278" s="14" t="s">
        <v>862</v>
      </c>
      <c r="F278" s="15" t="s">
        <v>92</v>
      </c>
      <c r="G278" s="15">
        <v>363</v>
      </c>
      <c r="H278" s="15">
        <v>1</v>
      </c>
    </row>
    <row r="279" spans="1:8" s="5" customFormat="1" ht="33" x14ac:dyDescent="0.25">
      <c r="A279" s="13">
        <f t="shared" si="4"/>
        <v>271</v>
      </c>
      <c r="B279" s="13" t="s">
        <v>458</v>
      </c>
      <c r="C279" s="14" t="s">
        <v>22</v>
      </c>
      <c r="D279" s="14" t="s">
        <v>23</v>
      </c>
      <c r="E279" s="14" t="s">
        <v>93</v>
      </c>
      <c r="F279" s="15" t="s">
        <v>92</v>
      </c>
      <c r="G279" s="15">
        <v>70</v>
      </c>
      <c r="H279" s="15">
        <v>1</v>
      </c>
    </row>
    <row r="280" spans="1:8" s="5" customFormat="1" ht="33" x14ac:dyDescent="0.25">
      <c r="A280" s="13">
        <f t="shared" si="4"/>
        <v>272</v>
      </c>
      <c r="B280" s="13" t="s">
        <v>459</v>
      </c>
      <c r="C280" s="14" t="s">
        <v>22</v>
      </c>
      <c r="D280" s="14" t="s">
        <v>23</v>
      </c>
      <c r="E280" s="14" t="s">
        <v>93</v>
      </c>
      <c r="F280" s="15" t="s">
        <v>92</v>
      </c>
      <c r="G280" s="15">
        <v>149</v>
      </c>
      <c r="H280" s="15">
        <v>3</v>
      </c>
    </row>
    <row r="281" spans="1:8" s="5" customFormat="1" ht="33" x14ac:dyDescent="0.25">
      <c r="A281" s="13">
        <f t="shared" si="4"/>
        <v>273</v>
      </c>
      <c r="B281" s="13" t="s">
        <v>460</v>
      </c>
      <c r="C281" s="14" t="s">
        <v>22</v>
      </c>
      <c r="D281" s="14" t="s">
        <v>23</v>
      </c>
      <c r="E281" s="14" t="s">
        <v>93</v>
      </c>
      <c r="F281" s="15" t="s">
        <v>92</v>
      </c>
      <c r="G281" s="15">
        <v>45</v>
      </c>
      <c r="H281" s="15">
        <v>1</v>
      </c>
    </row>
    <row r="282" spans="1:8" s="5" customFormat="1" ht="49.5" x14ac:dyDescent="0.25">
      <c r="A282" s="13">
        <f t="shared" si="4"/>
        <v>274</v>
      </c>
      <c r="B282" s="13" t="s">
        <v>461</v>
      </c>
      <c r="C282" s="14" t="s">
        <v>14</v>
      </c>
      <c r="D282" s="14" t="s">
        <v>126</v>
      </c>
      <c r="E282" s="14" t="s">
        <v>71</v>
      </c>
      <c r="F282" s="15" t="s">
        <v>89</v>
      </c>
      <c r="G282" s="15">
        <v>1530</v>
      </c>
      <c r="H282" s="15">
        <v>1</v>
      </c>
    </row>
    <row r="283" spans="1:8" s="5" customFormat="1" ht="49.5" x14ac:dyDescent="0.25">
      <c r="A283" s="13">
        <f t="shared" si="4"/>
        <v>275</v>
      </c>
      <c r="B283" s="13" t="s">
        <v>462</v>
      </c>
      <c r="C283" s="14" t="s">
        <v>14</v>
      </c>
      <c r="D283" s="14" t="s">
        <v>126</v>
      </c>
      <c r="E283" s="14" t="s">
        <v>71</v>
      </c>
      <c r="F283" s="15" t="s">
        <v>89</v>
      </c>
      <c r="G283" s="15">
        <v>375.3</v>
      </c>
      <c r="H283" s="15">
        <v>2</v>
      </c>
    </row>
    <row r="284" spans="1:8" s="5" customFormat="1" ht="49.5" x14ac:dyDescent="0.25">
      <c r="A284" s="13">
        <f t="shared" si="4"/>
        <v>276</v>
      </c>
      <c r="B284" s="13" t="s">
        <v>463</v>
      </c>
      <c r="C284" s="14" t="s">
        <v>159</v>
      </c>
      <c r="D284" s="14" t="s">
        <v>769</v>
      </c>
      <c r="E284" s="14" t="s">
        <v>171</v>
      </c>
      <c r="F284" s="15" t="s">
        <v>88</v>
      </c>
      <c r="G284" s="15">
        <v>1500</v>
      </c>
      <c r="H284" s="15">
        <v>1</v>
      </c>
    </row>
    <row r="285" spans="1:8" s="5" customFormat="1" ht="49.5" x14ac:dyDescent="0.25">
      <c r="A285" s="13">
        <f t="shared" si="4"/>
        <v>277</v>
      </c>
      <c r="B285" s="13" t="s">
        <v>464</v>
      </c>
      <c r="C285" s="14" t="s">
        <v>770</v>
      </c>
      <c r="D285" s="14" t="s">
        <v>771</v>
      </c>
      <c r="E285" s="14" t="s">
        <v>104</v>
      </c>
      <c r="F285" s="15" t="s">
        <v>899</v>
      </c>
      <c r="G285" s="15">
        <v>4</v>
      </c>
      <c r="H285" s="15">
        <v>1</v>
      </c>
    </row>
    <row r="286" spans="1:8" s="5" customFormat="1" ht="33" x14ac:dyDescent="0.25">
      <c r="A286" s="13">
        <f t="shared" si="4"/>
        <v>278</v>
      </c>
      <c r="B286" s="13" t="s">
        <v>465</v>
      </c>
      <c r="C286" s="14" t="s">
        <v>755</v>
      </c>
      <c r="D286" s="14" t="s">
        <v>756</v>
      </c>
      <c r="E286" s="14" t="s">
        <v>104</v>
      </c>
      <c r="F286" s="15" t="s">
        <v>88</v>
      </c>
      <c r="G286" s="15">
        <v>12880</v>
      </c>
      <c r="H286" s="15">
        <v>2</v>
      </c>
    </row>
    <row r="287" spans="1:8" s="5" customFormat="1" ht="49.5" x14ac:dyDescent="0.25">
      <c r="A287" s="13">
        <f t="shared" si="4"/>
        <v>279</v>
      </c>
      <c r="B287" s="13" t="s">
        <v>466</v>
      </c>
      <c r="C287" s="14" t="s">
        <v>772</v>
      </c>
      <c r="D287" s="14" t="s">
        <v>158</v>
      </c>
      <c r="E287" s="14" t="s">
        <v>863</v>
      </c>
      <c r="F287" s="15" t="s">
        <v>88</v>
      </c>
      <c r="G287" s="15">
        <v>710</v>
      </c>
      <c r="H287" s="15">
        <v>1</v>
      </c>
    </row>
    <row r="288" spans="1:8" s="5" customFormat="1" ht="49.5" x14ac:dyDescent="0.25">
      <c r="A288" s="13">
        <f t="shared" si="4"/>
        <v>280</v>
      </c>
      <c r="B288" s="13" t="s">
        <v>467</v>
      </c>
      <c r="C288" s="14" t="s">
        <v>772</v>
      </c>
      <c r="D288" s="14" t="s">
        <v>158</v>
      </c>
      <c r="E288" s="14" t="s">
        <v>834</v>
      </c>
      <c r="F288" s="15" t="s">
        <v>88</v>
      </c>
      <c r="G288" s="15">
        <v>636</v>
      </c>
      <c r="H288" s="15">
        <v>1</v>
      </c>
    </row>
    <row r="289" spans="1:8" s="5" customFormat="1" ht="49.5" x14ac:dyDescent="0.25">
      <c r="A289" s="13">
        <f t="shared" si="4"/>
        <v>281</v>
      </c>
      <c r="B289" s="13" t="s">
        <v>468</v>
      </c>
      <c r="C289" s="14" t="s">
        <v>773</v>
      </c>
      <c r="D289" s="14" t="s">
        <v>771</v>
      </c>
      <c r="E289" s="14" t="s">
        <v>80</v>
      </c>
      <c r="F289" s="15" t="s">
        <v>87</v>
      </c>
      <c r="G289" s="15">
        <v>70</v>
      </c>
      <c r="H289" s="15">
        <v>2</v>
      </c>
    </row>
    <row r="290" spans="1:8" s="5" customFormat="1" ht="33" x14ac:dyDescent="0.25">
      <c r="A290" s="13">
        <f t="shared" si="4"/>
        <v>282</v>
      </c>
      <c r="B290" s="13" t="s">
        <v>469</v>
      </c>
      <c r="C290" s="14" t="s">
        <v>51</v>
      </c>
      <c r="D290" s="14" t="s">
        <v>52</v>
      </c>
      <c r="E290" s="14" t="s">
        <v>864</v>
      </c>
      <c r="F290" s="15" t="s">
        <v>88</v>
      </c>
      <c r="G290" s="15">
        <v>1910</v>
      </c>
      <c r="H290" s="15">
        <v>4</v>
      </c>
    </row>
    <row r="291" spans="1:8" s="5" customFormat="1" ht="33" x14ac:dyDescent="0.25">
      <c r="A291" s="13">
        <f t="shared" si="4"/>
        <v>283</v>
      </c>
      <c r="B291" s="13" t="s">
        <v>470</v>
      </c>
      <c r="C291" s="14" t="s">
        <v>12</v>
      </c>
      <c r="D291" s="14" t="s">
        <v>13</v>
      </c>
      <c r="E291" s="14" t="s">
        <v>103</v>
      </c>
      <c r="F291" s="15" t="s">
        <v>88</v>
      </c>
      <c r="G291" s="15">
        <v>4278</v>
      </c>
      <c r="H291" s="15">
        <v>2</v>
      </c>
    </row>
    <row r="292" spans="1:8" s="5" customFormat="1" ht="33" x14ac:dyDescent="0.25">
      <c r="A292" s="13">
        <f t="shared" si="4"/>
        <v>284</v>
      </c>
      <c r="B292" s="13" t="s">
        <v>471</v>
      </c>
      <c r="C292" s="14" t="s">
        <v>12</v>
      </c>
      <c r="D292" s="14" t="s">
        <v>24</v>
      </c>
      <c r="E292" s="14" t="s">
        <v>117</v>
      </c>
      <c r="F292" s="15" t="s">
        <v>88</v>
      </c>
      <c r="G292" s="15">
        <v>2180</v>
      </c>
      <c r="H292" s="15">
        <v>1</v>
      </c>
    </row>
    <row r="293" spans="1:8" s="5" customFormat="1" ht="33" x14ac:dyDescent="0.25">
      <c r="A293" s="13">
        <f t="shared" si="4"/>
        <v>285</v>
      </c>
      <c r="B293" s="13" t="s">
        <v>472</v>
      </c>
      <c r="C293" s="14" t="s">
        <v>12</v>
      </c>
      <c r="D293" s="14" t="s">
        <v>182</v>
      </c>
      <c r="E293" s="14" t="s">
        <v>824</v>
      </c>
      <c r="F293" s="15" t="s">
        <v>88</v>
      </c>
      <c r="G293" s="15">
        <v>16160</v>
      </c>
      <c r="H293" s="15">
        <v>1</v>
      </c>
    </row>
    <row r="294" spans="1:8" s="5" customFormat="1" ht="33" x14ac:dyDescent="0.25">
      <c r="A294" s="13">
        <f t="shared" si="4"/>
        <v>286</v>
      </c>
      <c r="B294" s="13" t="s">
        <v>473</v>
      </c>
      <c r="C294" s="14" t="s">
        <v>35</v>
      </c>
      <c r="D294" s="14" t="s">
        <v>36</v>
      </c>
      <c r="E294" s="14" t="s">
        <v>857</v>
      </c>
      <c r="F294" s="15" t="s">
        <v>89</v>
      </c>
      <c r="G294" s="15">
        <v>36811.040000000001</v>
      </c>
      <c r="H294" s="15">
        <v>10</v>
      </c>
    </row>
    <row r="295" spans="1:8" s="5" customFormat="1" ht="49.5" x14ac:dyDescent="0.25">
      <c r="A295" s="13">
        <f t="shared" si="4"/>
        <v>287</v>
      </c>
      <c r="B295" s="13" t="s">
        <v>474</v>
      </c>
      <c r="C295" s="14" t="s">
        <v>774</v>
      </c>
      <c r="D295" s="14" t="s">
        <v>775</v>
      </c>
      <c r="E295" s="14" t="s">
        <v>137</v>
      </c>
      <c r="F295" s="15" t="s">
        <v>88</v>
      </c>
      <c r="G295" s="15">
        <v>500</v>
      </c>
      <c r="H295" s="15">
        <v>1</v>
      </c>
    </row>
    <row r="296" spans="1:8" s="5" customFormat="1" ht="66" x14ac:dyDescent="0.25">
      <c r="A296" s="13">
        <f t="shared" si="4"/>
        <v>288</v>
      </c>
      <c r="B296" s="13" t="s">
        <v>475</v>
      </c>
      <c r="C296" s="14" t="s">
        <v>29</v>
      </c>
      <c r="D296" s="14" t="s">
        <v>188</v>
      </c>
      <c r="E296" s="14" t="s">
        <v>70</v>
      </c>
      <c r="F296" s="15" t="s">
        <v>88</v>
      </c>
      <c r="G296" s="15">
        <v>120</v>
      </c>
      <c r="H296" s="15">
        <v>1</v>
      </c>
    </row>
    <row r="297" spans="1:8" s="5" customFormat="1" ht="66" x14ac:dyDescent="0.25">
      <c r="A297" s="13">
        <f t="shared" si="4"/>
        <v>289</v>
      </c>
      <c r="B297" s="13" t="s">
        <v>476</v>
      </c>
      <c r="C297" s="14" t="s">
        <v>29</v>
      </c>
      <c r="D297" s="14" t="s">
        <v>188</v>
      </c>
      <c r="E297" s="14" t="s">
        <v>68</v>
      </c>
      <c r="F297" s="15" t="s">
        <v>88</v>
      </c>
      <c r="G297" s="15">
        <v>474</v>
      </c>
      <c r="H297" s="15">
        <v>3</v>
      </c>
    </row>
    <row r="298" spans="1:8" s="5" customFormat="1" ht="33" x14ac:dyDescent="0.25">
      <c r="A298" s="13">
        <f t="shared" si="4"/>
        <v>290</v>
      </c>
      <c r="B298" s="13" t="s">
        <v>477</v>
      </c>
      <c r="C298" s="14" t="s">
        <v>722</v>
      </c>
      <c r="D298" s="14" t="s">
        <v>723</v>
      </c>
      <c r="E298" s="14" t="s">
        <v>66</v>
      </c>
      <c r="F298" s="15" t="s">
        <v>88</v>
      </c>
      <c r="G298" s="15">
        <v>1996</v>
      </c>
      <c r="H298" s="15">
        <v>2</v>
      </c>
    </row>
    <row r="299" spans="1:8" s="5" customFormat="1" ht="33" x14ac:dyDescent="0.25">
      <c r="A299" s="13">
        <f t="shared" si="4"/>
        <v>291</v>
      </c>
      <c r="B299" s="13" t="s">
        <v>478</v>
      </c>
      <c r="C299" s="14" t="s">
        <v>140</v>
      </c>
      <c r="D299" s="14" t="s">
        <v>141</v>
      </c>
      <c r="E299" s="14" t="s">
        <v>865</v>
      </c>
      <c r="F299" s="15" t="s">
        <v>139</v>
      </c>
      <c r="G299" s="15">
        <v>11400</v>
      </c>
      <c r="H299" s="15">
        <v>3</v>
      </c>
    </row>
    <row r="300" spans="1:8" s="5" customFormat="1" ht="49.5" x14ac:dyDescent="0.25">
      <c r="A300" s="13">
        <f t="shared" si="4"/>
        <v>292</v>
      </c>
      <c r="B300" s="13" t="s">
        <v>479</v>
      </c>
      <c r="C300" s="14" t="s">
        <v>155</v>
      </c>
      <c r="D300" s="14" t="s">
        <v>156</v>
      </c>
      <c r="E300" s="14" t="s">
        <v>69</v>
      </c>
      <c r="F300" s="15" t="s">
        <v>906</v>
      </c>
      <c r="G300" s="15" t="s">
        <v>908</v>
      </c>
      <c r="H300" s="15">
        <v>3</v>
      </c>
    </row>
    <row r="301" spans="1:8" s="5" customFormat="1" ht="33" x14ac:dyDescent="0.25">
      <c r="A301" s="13">
        <f t="shared" si="4"/>
        <v>293</v>
      </c>
      <c r="B301" s="13" t="s">
        <v>480</v>
      </c>
      <c r="C301" s="14" t="s">
        <v>660</v>
      </c>
      <c r="D301" s="14" t="s">
        <v>661</v>
      </c>
      <c r="E301" s="14" t="s">
        <v>72</v>
      </c>
      <c r="F301" s="15" t="s">
        <v>89</v>
      </c>
      <c r="G301" s="15">
        <v>53970</v>
      </c>
      <c r="H301" s="15">
        <v>1</v>
      </c>
    </row>
    <row r="302" spans="1:8" s="5" customFormat="1" ht="33" x14ac:dyDescent="0.25">
      <c r="A302" s="13">
        <f t="shared" si="4"/>
        <v>294</v>
      </c>
      <c r="B302" s="13" t="s">
        <v>481</v>
      </c>
      <c r="C302" s="14" t="s">
        <v>114</v>
      </c>
      <c r="D302" s="14" t="s">
        <v>115</v>
      </c>
      <c r="E302" s="14" t="s">
        <v>117</v>
      </c>
      <c r="F302" s="15" t="s">
        <v>88</v>
      </c>
      <c r="G302" s="15">
        <v>2688</v>
      </c>
      <c r="H302" s="15">
        <v>1</v>
      </c>
    </row>
    <row r="303" spans="1:8" s="5" customFormat="1" ht="33" x14ac:dyDescent="0.25">
      <c r="A303" s="13">
        <f t="shared" si="4"/>
        <v>295</v>
      </c>
      <c r="B303" s="13" t="s">
        <v>482</v>
      </c>
      <c r="C303" s="14" t="s">
        <v>776</v>
      </c>
      <c r="D303" s="14" t="s">
        <v>777</v>
      </c>
      <c r="E303" s="14" t="s">
        <v>866</v>
      </c>
      <c r="F303" s="15" t="s">
        <v>88</v>
      </c>
      <c r="G303" s="15">
        <v>72</v>
      </c>
      <c r="H303" s="15">
        <v>1</v>
      </c>
    </row>
    <row r="304" spans="1:8" s="5" customFormat="1" ht="33" x14ac:dyDescent="0.25">
      <c r="A304" s="13">
        <f t="shared" si="4"/>
        <v>296</v>
      </c>
      <c r="B304" s="13" t="s">
        <v>483</v>
      </c>
      <c r="C304" s="14" t="s">
        <v>778</v>
      </c>
      <c r="D304" s="14" t="s">
        <v>57</v>
      </c>
      <c r="E304" s="14" t="s">
        <v>867</v>
      </c>
      <c r="F304" s="15" t="s">
        <v>89</v>
      </c>
      <c r="G304" s="15">
        <v>22279</v>
      </c>
      <c r="H304" s="15">
        <v>5</v>
      </c>
    </row>
    <row r="305" spans="1:8" s="5" customFormat="1" ht="33" x14ac:dyDescent="0.25">
      <c r="A305" s="13">
        <f t="shared" si="4"/>
        <v>297</v>
      </c>
      <c r="B305" s="13" t="s">
        <v>484</v>
      </c>
      <c r="C305" s="14" t="s">
        <v>135</v>
      </c>
      <c r="D305" s="14" t="s">
        <v>136</v>
      </c>
      <c r="E305" s="14" t="s">
        <v>868</v>
      </c>
      <c r="F305" s="15" t="s">
        <v>89</v>
      </c>
      <c r="G305" s="15">
        <v>5984.5</v>
      </c>
      <c r="H305" s="15">
        <v>4</v>
      </c>
    </row>
    <row r="306" spans="1:8" s="5" customFormat="1" ht="33" x14ac:dyDescent="0.25">
      <c r="A306" s="13">
        <f t="shared" si="4"/>
        <v>298</v>
      </c>
      <c r="B306" s="13" t="s">
        <v>485</v>
      </c>
      <c r="C306" s="14" t="s">
        <v>135</v>
      </c>
      <c r="D306" s="14" t="s">
        <v>136</v>
      </c>
      <c r="E306" s="14" t="s">
        <v>868</v>
      </c>
      <c r="F306" s="15" t="s">
        <v>89</v>
      </c>
      <c r="G306" s="15">
        <v>15180</v>
      </c>
      <c r="H306" s="15">
        <v>8</v>
      </c>
    </row>
    <row r="307" spans="1:8" s="5" customFormat="1" ht="49.5" x14ac:dyDescent="0.25">
      <c r="A307" s="13">
        <f t="shared" si="4"/>
        <v>299</v>
      </c>
      <c r="B307" s="13" t="s">
        <v>486</v>
      </c>
      <c r="C307" s="14" t="s">
        <v>779</v>
      </c>
      <c r="D307" s="14" t="s">
        <v>780</v>
      </c>
      <c r="E307" s="14" t="s">
        <v>841</v>
      </c>
      <c r="F307" s="15" t="s">
        <v>88</v>
      </c>
      <c r="G307" s="15">
        <v>150</v>
      </c>
      <c r="H307" s="15">
        <v>2</v>
      </c>
    </row>
    <row r="308" spans="1:8" s="5" customFormat="1" ht="33" x14ac:dyDescent="0.25">
      <c r="A308" s="13">
        <f t="shared" si="4"/>
        <v>300</v>
      </c>
      <c r="B308" s="13" t="s">
        <v>487</v>
      </c>
      <c r="C308" s="14" t="s">
        <v>781</v>
      </c>
      <c r="D308" s="14" t="s">
        <v>704</v>
      </c>
      <c r="E308" s="14" t="s">
        <v>869</v>
      </c>
      <c r="F308" s="15" t="s">
        <v>87</v>
      </c>
      <c r="G308" s="15">
        <v>30100</v>
      </c>
      <c r="H308" s="15">
        <v>4</v>
      </c>
    </row>
    <row r="309" spans="1:8" s="5" customFormat="1" ht="49.5" x14ac:dyDescent="0.25">
      <c r="A309" s="13">
        <f t="shared" si="4"/>
        <v>301</v>
      </c>
      <c r="B309" s="13" t="s">
        <v>488</v>
      </c>
      <c r="C309" s="14" t="s">
        <v>157</v>
      </c>
      <c r="D309" s="14" t="s">
        <v>158</v>
      </c>
      <c r="E309" s="14" t="s">
        <v>870</v>
      </c>
      <c r="F309" s="15" t="s">
        <v>88</v>
      </c>
      <c r="G309" s="15">
        <v>940</v>
      </c>
      <c r="H309" s="15">
        <v>1</v>
      </c>
    </row>
    <row r="310" spans="1:8" s="5" customFormat="1" ht="33" x14ac:dyDescent="0.25">
      <c r="A310" s="13">
        <f t="shared" si="4"/>
        <v>302</v>
      </c>
      <c r="B310" s="13" t="s">
        <v>489</v>
      </c>
      <c r="C310" s="14" t="s">
        <v>22</v>
      </c>
      <c r="D310" s="14" t="s">
        <v>23</v>
      </c>
      <c r="E310" s="14" t="s">
        <v>93</v>
      </c>
      <c r="F310" s="15" t="s">
        <v>87</v>
      </c>
      <c r="G310" s="15">
        <v>1499</v>
      </c>
      <c r="H310" s="15">
        <v>2</v>
      </c>
    </row>
    <row r="311" spans="1:8" s="5" customFormat="1" ht="33" x14ac:dyDescent="0.25">
      <c r="A311" s="13">
        <f t="shared" si="4"/>
        <v>303</v>
      </c>
      <c r="B311" s="13" t="s">
        <v>490</v>
      </c>
      <c r="C311" s="14" t="s">
        <v>22</v>
      </c>
      <c r="D311" s="14" t="s">
        <v>23</v>
      </c>
      <c r="E311" s="14" t="s">
        <v>93</v>
      </c>
      <c r="F311" s="15" t="s">
        <v>87</v>
      </c>
      <c r="G311" s="15">
        <v>10</v>
      </c>
      <c r="H311" s="15">
        <v>1</v>
      </c>
    </row>
    <row r="312" spans="1:8" s="5" customFormat="1" ht="33" x14ac:dyDescent="0.25">
      <c r="A312" s="13">
        <f t="shared" si="4"/>
        <v>304</v>
      </c>
      <c r="B312" s="13" t="s">
        <v>491</v>
      </c>
      <c r="C312" s="14" t="s">
        <v>22</v>
      </c>
      <c r="D312" s="14" t="s">
        <v>23</v>
      </c>
      <c r="E312" s="14" t="s">
        <v>93</v>
      </c>
      <c r="F312" s="15" t="s">
        <v>87</v>
      </c>
      <c r="G312" s="15">
        <v>10</v>
      </c>
      <c r="H312" s="15">
        <v>1</v>
      </c>
    </row>
    <row r="313" spans="1:8" s="5" customFormat="1" ht="33" x14ac:dyDescent="0.25">
      <c r="A313" s="13">
        <f t="shared" si="4"/>
        <v>305</v>
      </c>
      <c r="B313" s="13" t="s">
        <v>492</v>
      </c>
      <c r="C313" s="14" t="s">
        <v>22</v>
      </c>
      <c r="D313" s="14" t="s">
        <v>23</v>
      </c>
      <c r="E313" s="14" t="s">
        <v>93</v>
      </c>
      <c r="F313" s="15" t="s">
        <v>87</v>
      </c>
      <c r="G313" s="15">
        <v>85</v>
      </c>
      <c r="H313" s="15">
        <v>3</v>
      </c>
    </row>
    <row r="314" spans="1:8" s="5" customFormat="1" ht="49.5" x14ac:dyDescent="0.25">
      <c r="A314" s="13">
        <f t="shared" si="4"/>
        <v>306</v>
      </c>
      <c r="B314" s="13" t="s">
        <v>493</v>
      </c>
      <c r="C314" s="14" t="s">
        <v>152</v>
      </c>
      <c r="D314" s="14" t="s">
        <v>153</v>
      </c>
      <c r="E314" s="14" t="s">
        <v>864</v>
      </c>
      <c r="F314" s="15" t="s">
        <v>88</v>
      </c>
      <c r="G314" s="15">
        <v>1</v>
      </c>
      <c r="H314" s="15">
        <v>1</v>
      </c>
    </row>
    <row r="315" spans="1:8" s="5" customFormat="1" ht="33" x14ac:dyDescent="0.25">
      <c r="A315" s="13">
        <f t="shared" si="4"/>
        <v>307</v>
      </c>
      <c r="B315" s="13" t="s">
        <v>494</v>
      </c>
      <c r="C315" s="14" t="s">
        <v>51</v>
      </c>
      <c r="D315" s="14" t="s">
        <v>52</v>
      </c>
      <c r="E315" s="14" t="s">
        <v>177</v>
      </c>
      <c r="F315" s="15" t="s">
        <v>88</v>
      </c>
      <c r="G315" s="15">
        <v>100</v>
      </c>
      <c r="H315" s="15">
        <v>1</v>
      </c>
    </row>
    <row r="316" spans="1:8" s="5" customFormat="1" ht="33" x14ac:dyDescent="0.25">
      <c r="A316" s="13">
        <f t="shared" si="4"/>
        <v>308</v>
      </c>
      <c r="B316" s="13" t="s">
        <v>495</v>
      </c>
      <c r="C316" s="14" t="s">
        <v>51</v>
      </c>
      <c r="D316" s="14" t="s">
        <v>52</v>
      </c>
      <c r="E316" s="14" t="s">
        <v>871</v>
      </c>
      <c r="F316" s="15" t="s">
        <v>88</v>
      </c>
      <c r="G316" s="15">
        <v>120</v>
      </c>
      <c r="H316" s="15">
        <v>1</v>
      </c>
    </row>
    <row r="317" spans="1:8" s="5" customFormat="1" ht="33" x14ac:dyDescent="0.25">
      <c r="A317" s="13">
        <f t="shared" si="4"/>
        <v>309</v>
      </c>
      <c r="B317" s="13" t="s">
        <v>496</v>
      </c>
      <c r="C317" s="14" t="s">
        <v>20</v>
      </c>
      <c r="D317" s="14" t="s">
        <v>21</v>
      </c>
      <c r="E317" s="14" t="s">
        <v>872</v>
      </c>
      <c r="F317" s="15" t="s">
        <v>88</v>
      </c>
      <c r="G317" s="15">
        <v>2480</v>
      </c>
      <c r="H317" s="15">
        <v>3</v>
      </c>
    </row>
    <row r="318" spans="1:8" s="5" customFormat="1" ht="33" x14ac:dyDescent="0.25">
      <c r="A318" s="13">
        <f t="shared" si="4"/>
        <v>310</v>
      </c>
      <c r="B318" s="13" t="s">
        <v>497</v>
      </c>
      <c r="C318" s="14" t="s">
        <v>50</v>
      </c>
      <c r="D318" s="14" t="s">
        <v>782</v>
      </c>
      <c r="E318" s="14" t="s">
        <v>820</v>
      </c>
      <c r="F318" s="15" t="s">
        <v>89</v>
      </c>
      <c r="G318" s="15">
        <v>40</v>
      </c>
      <c r="H318" s="15">
        <v>1</v>
      </c>
    </row>
    <row r="319" spans="1:8" s="5" customFormat="1" ht="49.5" x14ac:dyDescent="0.25">
      <c r="A319" s="13">
        <f t="shared" si="4"/>
        <v>311</v>
      </c>
      <c r="B319" s="13" t="s">
        <v>498</v>
      </c>
      <c r="C319" s="14" t="s">
        <v>18</v>
      </c>
      <c r="D319" s="14" t="s">
        <v>19</v>
      </c>
      <c r="E319" s="14" t="s">
        <v>107</v>
      </c>
      <c r="F319" s="15" t="s">
        <v>88</v>
      </c>
      <c r="G319" s="15">
        <v>5282</v>
      </c>
      <c r="H319" s="15">
        <v>6</v>
      </c>
    </row>
    <row r="320" spans="1:8" s="5" customFormat="1" ht="49.5" x14ac:dyDescent="0.25">
      <c r="A320" s="13">
        <f t="shared" si="4"/>
        <v>312</v>
      </c>
      <c r="B320" s="13" t="s">
        <v>499</v>
      </c>
      <c r="C320" s="14" t="s">
        <v>18</v>
      </c>
      <c r="D320" s="14" t="s">
        <v>19</v>
      </c>
      <c r="E320" s="14" t="s">
        <v>873</v>
      </c>
      <c r="F320" s="15" t="s">
        <v>88</v>
      </c>
      <c r="G320" s="15">
        <v>7414</v>
      </c>
      <c r="H320" s="15">
        <v>6</v>
      </c>
    </row>
    <row r="321" spans="1:8" s="5" customFormat="1" ht="33" x14ac:dyDescent="0.25">
      <c r="A321" s="13">
        <f t="shared" si="4"/>
        <v>313</v>
      </c>
      <c r="B321" s="13" t="s">
        <v>500</v>
      </c>
      <c r="C321" s="14" t="s">
        <v>783</v>
      </c>
      <c r="D321" s="14" t="s">
        <v>704</v>
      </c>
      <c r="E321" s="14" t="s">
        <v>874</v>
      </c>
      <c r="F321" s="15" t="s">
        <v>88</v>
      </c>
      <c r="G321" s="15">
        <v>25</v>
      </c>
      <c r="H321" s="15">
        <v>1</v>
      </c>
    </row>
    <row r="322" spans="1:8" s="5" customFormat="1" ht="49.5" x14ac:dyDescent="0.25">
      <c r="A322" s="13">
        <f t="shared" si="4"/>
        <v>314</v>
      </c>
      <c r="B322" s="13" t="s">
        <v>501</v>
      </c>
      <c r="C322" s="14" t="s">
        <v>16</v>
      </c>
      <c r="D322" s="14" t="s">
        <v>17</v>
      </c>
      <c r="E322" s="14" t="s">
        <v>74</v>
      </c>
      <c r="F322" s="15" t="s">
        <v>89</v>
      </c>
      <c r="G322" s="15">
        <v>39815</v>
      </c>
      <c r="H322" s="15">
        <v>8</v>
      </c>
    </row>
    <row r="323" spans="1:8" s="5" customFormat="1" ht="33" x14ac:dyDescent="0.25">
      <c r="A323" s="13">
        <f t="shared" si="4"/>
        <v>315</v>
      </c>
      <c r="B323" s="13" t="s">
        <v>502</v>
      </c>
      <c r="C323" s="14" t="s">
        <v>148</v>
      </c>
      <c r="D323" s="14" t="s">
        <v>149</v>
      </c>
      <c r="E323" s="14" t="s">
        <v>72</v>
      </c>
      <c r="F323" s="15" t="s">
        <v>89</v>
      </c>
      <c r="G323" s="15">
        <v>18161</v>
      </c>
      <c r="H323" s="15">
        <v>2</v>
      </c>
    </row>
    <row r="324" spans="1:8" s="5" customFormat="1" ht="33" x14ac:dyDescent="0.25">
      <c r="A324" s="13">
        <f t="shared" si="4"/>
        <v>316</v>
      </c>
      <c r="B324" s="13" t="s">
        <v>503</v>
      </c>
      <c r="C324" s="14" t="s">
        <v>148</v>
      </c>
      <c r="D324" s="14" t="s">
        <v>149</v>
      </c>
      <c r="E324" s="14" t="s">
        <v>72</v>
      </c>
      <c r="F324" s="15" t="s">
        <v>89</v>
      </c>
      <c r="G324" s="15">
        <v>18182</v>
      </c>
      <c r="H324" s="15">
        <v>2</v>
      </c>
    </row>
    <row r="325" spans="1:8" s="5" customFormat="1" ht="33" x14ac:dyDescent="0.25">
      <c r="A325" s="13">
        <f t="shared" si="4"/>
        <v>317</v>
      </c>
      <c r="B325" s="13" t="s">
        <v>504</v>
      </c>
      <c r="C325" s="14" t="s">
        <v>41</v>
      </c>
      <c r="D325" s="14" t="s">
        <v>42</v>
      </c>
      <c r="E325" s="14" t="s">
        <v>875</v>
      </c>
      <c r="F325" s="15" t="s">
        <v>89</v>
      </c>
      <c r="G325" s="15">
        <v>4149</v>
      </c>
      <c r="H325" s="15">
        <v>1</v>
      </c>
    </row>
    <row r="326" spans="1:8" s="5" customFormat="1" ht="49.5" x14ac:dyDescent="0.25">
      <c r="A326" s="13">
        <f t="shared" si="4"/>
        <v>318</v>
      </c>
      <c r="B326" s="13" t="s">
        <v>505</v>
      </c>
      <c r="C326" s="14" t="s">
        <v>48</v>
      </c>
      <c r="D326" s="14" t="s">
        <v>49</v>
      </c>
      <c r="E326" s="14" t="s">
        <v>876</v>
      </c>
      <c r="F326" s="15" t="s">
        <v>89</v>
      </c>
      <c r="G326" s="15">
        <v>69945</v>
      </c>
      <c r="H326" s="15">
        <v>1</v>
      </c>
    </row>
    <row r="327" spans="1:8" s="5" customFormat="1" ht="49.5" x14ac:dyDescent="0.25">
      <c r="A327" s="13">
        <f t="shared" si="4"/>
        <v>319</v>
      </c>
      <c r="B327" s="13" t="s">
        <v>506</v>
      </c>
      <c r="C327" s="14" t="s">
        <v>48</v>
      </c>
      <c r="D327" s="14" t="s">
        <v>49</v>
      </c>
      <c r="E327" s="14" t="s">
        <v>876</v>
      </c>
      <c r="F327" s="15" t="s">
        <v>89</v>
      </c>
      <c r="G327" s="15">
        <v>48704</v>
      </c>
      <c r="H327" s="15">
        <v>1</v>
      </c>
    </row>
    <row r="328" spans="1:8" s="5" customFormat="1" ht="49.5" x14ac:dyDescent="0.25">
      <c r="A328" s="13">
        <f t="shared" si="4"/>
        <v>320</v>
      </c>
      <c r="B328" s="13" t="s">
        <v>507</v>
      </c>
      <c r="C328" s="14" t="s">
        <v>48</v>
      </c>
      <c r="D328" s="14" t="s">
        <v>49</v>
      </c>
      <c r="E328" s="14" t="s">
        <v>876</v>
      </c>
      <c r="F328" s="15" t="s">
        <v>89</v>
      </c>
      <c r="G328" s="15">
        <v>42466</v>
      </c>
      <c r="H328" s="15">
        <v>1</v>
      </c>
    </row>
    <row r="329" spans="1:8" s="5" customFormat="1" ht="49.5" x14ac:dyDescent="0.25">
      <c r="A329" s="13">
        <f t="shared" si="4"/>
        <v>321</v>
      </c>
      <c r="B329" s="13" t="s">
        <v>508</v>
      </c>
      <c r="C329" s="14" t="s">
        <v>48</v>
      </c>
      <c r="D329" s="14" t="s">
        <v>49</v>
      </c>
      <c r="E329" s="14" t="s">
        <v>876</v>
      </c>
      <c r="F329" s="15" t="s">
        <v>89</v>
      </c>
      <c r="G329" s="15">
        <v>24630</v>
      </c>
      <c r="H329" s="15">
        <v>1</v>
      </c>
    </row>
    <row r="330" spans="1:8" s="5" customFormat="1" ht="49.5" x14ac:dyDescent="0.25">
      <c r="A330" s="13">
        <f t="shared" si="4"/>
        <v>322</v>
      </c>
      <c r="B330" s="13" t="s">
        <v>509</v>
      </c>
      <c r="C330" s="14" t="s">
        <v>48</v>
      </c>
      <c r="D330" s="14" t="s">
        <v>49</v>
      </c>
      <c r="E330" s="14" t="s">
        <v>876</v>
      </c>
      <c r="F330" s="15" t="s">
        <v>89</v>
      </c>
      <c r="G330" s="15">
        <v>46655</v>
      </c>
      <c r="H330" s="15">
        <v>2</v>
      </c>
    </row>
    <row r="331" spans="1:8" s="5" customFormat="1" ht="33" x14ac:dyDescent="0.25">
      <c r="A331" s="13">
        <f t="shared" ref="A331:A394" si="5">+A330+1</f>
        <v>323</v>
      </c>
      <c r="B331" s="13" t="s">
        <v>510</v>
      </c>
      <c r="C331" s="14" t="s">
        <v>51</v>
      </c>
      <c r="D331" s="14" t="s">
        <v>58</v>
      </c>
      <c r="E331" s="14" t="s">
        <v>76</v>
      </c>
      <c r="F331" s="15" t="s">
        <v>87</v>
      </c>
      <c r="G331" s="15">
        <v>730</v>
      </c>
      <c r="H331" s="15">
        <v>4</v>
      </c>
    </row>
    <row r="332" spans="1:8" s="5" customFormat="1" ht="33" x14ac:dyDescent="0.25">
      <c r="A332" s="13">
        <f t="shared" si="5"/>
        <v>324</v>
      </c>
      <c r="B332" s="13" t="s">
        <v>511</v>
      </c>
      <c r="C332" s="14" t="s">
        <v>51</v>
      </c>
      <c r="D332" s="14" t="s">
        <v>58</v>
      </c>
      <c r="E332" s="14" t="s">
        <v>877</v>
      </c>
      <c r="F332" s="15" t="s">
        <v>88</v>
      </c>
      <c r="G332" s="15">
        <v>400</v>
      </c>
      <c r="H332" s="15">
        <v>1</v>
      </c>
    </row>
    <row r="333" spans="1:8" s="5" customFormat="1" ht="33" x14ac:dyDescent="0.25">
      <c r="A333" s="13">
        <f t="shared" si="5"/>
        <v>325</v>
      </c>
      <c r="B333" s="13" t="s">
        <v>512</v>
      </c>
      <c r="C333" s="14" t="s">
        <v>51</v>
      </c>
      <c r="D333" s="14" t="s">
        <v>58</v>
      </c>
      <c r="E333" s="14" t="s">
        <v>878</v>
      </c>
      <c r="F333" s="15" t="s">
        <v>88</v>
      </c>
      <c r="G333" s="15">
        <v>860</v>
      </c>
      <c r="H333" s="15">
        <v>1</v>
      </c>
    </row>
    <row r="334" spans="1:8" s="5" customFormat="1" ht="33" x14ac:dyDescent="0.25">
      <c r="A334" s="13">
        <f t="shared" si="5"/>
        <v>326</v>
      </c>
      <c r="B334" s="13" t="s">
        <v>513</v>
      </c>
      <c r="C334" s="14" t="s">
        <v>12</v>
      </c>
      <c r="D334" s="14" t="s">
        <v>13</v>
      </c>
      <c r="E334" s="14" t="s">
        <v>107</v>
      </c>
      <c r="F334" s="15" t="s">
        <v>88</v>
      </c>
      <c r="G334" s="15">
        <v>2952</v>
      </c>
      <c r="H334" s="15">
        <v>1</v>
      </c>
    </row>
    <row r="335" spans="1:8" s="5" customFormat="1" ht="33" x14ac:dyDescent="0.25">
      <c r="A335" s="13">
        <f t="shared" si="5"/>
        <v>327</v>
      </c>
      <c r="B335" s="13" t="s">
        <v>514</v>
      </c>
      <c r="C335" s="14" t="s">
        <v>35</v>
      </c>
      <c r="D335" s="14" t="s">
        <v>36</v>
      </c>
      <c r="E335" s="14" t="s">
        <v>879</v>
      </c>
      <c r="F335" s="15" t="s">
        <v>89</v>
      </c>
      <c r="G335" s="15">
        <f>3780+3780+3234+4158+6048+5040+4704+5603.4+70+394</f>
        <v>36811.4</v>
      </c>
      <c r="H335" s="15">
        <v>10</v>
      </c>
    </row>
    <row r="336" spans="1:8" s="5" customFormat="1" ht="33" x14ac:dyDescent="0.25">
      <c r="A336" s="13">
        <f t="shared" si="5"/>
        <v>328</v>
      </c>
      <c r="B336" s="13" t="s">
        <v>515</v>
      </c>
      <c r="C336" s="14" t="s">
        <v>61</v>
      </c>
      <c r="D336" s="14" t="s">
        <v>62</v>
      </c>
      <c r="E336" s="14" t="s">
        <v>107</v>
      </c>
      <c r="F336" s="15" t="s">
        <v>88</v>
      </c>
      <c r="G336" s="15">
        <f>6000+6000+2630</f>
        <v>14630</v>
      </c>
      <c r="H336" s="15">
        <v>3</v>
      </c>
    </row>
    <row r="337" spans="1:8" s="5" customFormat="1" ht="33" x14ac:dyDescent="0.25">
      <c r="A337" s="13">
        <f t="shared" si="5"/>
        <v>329</v>
      </c>
      <c r="B337" s="13" t="s">
        <v>516</v>
      </c>
      <c r="C337" s="14" t="s">
        <v>61</v>
      </c>
      <c r="D337" s="14" t="s">
        <v>62</v>
      </c>
      <c r="E337" s="14" t="s">
        <v>845</v>
      </c>
      <c r="F337" s="15" t="s">
        <v>88</v>
      </c>
      <c r="G337" s="15">
        <v>8529</v>
      </c>
      <c r="H337" s="15">
        <v>1</v>
      </c>
    </row>
    <row r="338" spans="1:8" s="5" customFormat="1" ht="33" x14ac:dyDescent="0.25">
      <c r="A338" s="13">
        <f t="shared" si="5"/>
        <v>330</v>
      </c>
      <c r="B338" s="13" t="s">
        <v>517</v>
      </c>
      <c r="C338" s="14" t="s">
        <v>166</v>
      </c>
      <c r="D338" s="14" t="s">
        <v>167</v>
      </c>
      <c r="E338" s="14" t="s">
        <v>78</v>
      </c>
      <c r="F338" s="15" t="s">
        <v>88</v>
      </c>
      <c r="G338" s="15">
        <v>2</v>
      </c>
      <c r="H338" s="15">
        <v>1</v>
      </c>
    </row>
    <row r="339" spans="1:8" s="5" customFormat="1" ht="49.5" x14ac:dyDescent="0.25">
      <c r="A339" s="13">
        <f t="shared" si="5"/>
        <v>331</v>
      </c>
      <c r="B339" s="13" t="s">
        <v>518</v>
      </c>
      <c r="C339" s="14" t="s">
        <v>662</v>
      </c>
      <c r="D339" s="14" t="s">
        <v>663</v>
      </c>
      <c r="E339" s="14" t="s">
        <v>130</v>
      </c>
      <c r="F339" s="15" t="s">
        <v>88</v>
      </c>
      <c r="G339" s="15">
        <v>2100</v>
      </c>
      <c r="H339" s="15">
        <v>1</v>
      </c>
    </row>
    <row r="340" spans="1:8" s="5" customFormat="1" ht="33" x14ac:dyDescent="0.25">
      <c r="A340" s="13">
        <f t="shared" si="5"/>
        <v>332</v>
      </c>
      <c r="B340" s="13" t="s">
        <v>519</v>
      </c>
      <c r="C340" s="14" t="s">
        <v>784</v>
      </c>
      <c r="D340" s="14" t="s">
        <v>785</v>
      </c>
      <c r="E340" s="14" t="s">
        <v>71</v>
      </c>
      <c r="F340" s="15" t="s">
        <v>89</v>
      </c>
      <c r="G340" s="15">
        <f>764+710+722+648+838+744+1316+1094+846+1050+1128+1278+1950+1752+1896+1888+1976+1668</f>
        <v>22268</v>
      </c>
      <c r="H340" s="15">
        <v>18</v>
      </c>
    </row>
    <row r="341" spans="1:8" s="5" customFormat="1" ht="49.5" x14ac:dyDescent="0.25">
      <c r="A341" s="13">
        <f t="shared" si="5"/>
        <v>333</v>
      </c>
      <c r="B341" s="13" t="s">
        <v>520</v>
      </c>
      <c r="C341" s="14" t="s">
        <v>786</v>
      </c>
      <c r="D341" s="14" t="s">
        <v>787</v>
      </c>
      <c r="E341" s="14" t="s">
        <v>71</v>
      </c>
      <c r="F341" s="15" t="s">
        <v>901</v>
      </c>
      <c r="G341" s="15">
        <v>15</v>
      </c>
      <c r="H341" s="15">
        <v>1</v>
      </c>
    </row>
    <row r="342" spans="1:8" s="5" customFormat="1" ht="49.5" x14ac:dyDescent="0.25">
      <c r="A342" s="13">
        <f t="shared" si="5"/>
        <v>334</v>
      </c>
      <c r="B342" s="13" t="s">
        <v>521</v>
      </c>
      <c r="C342" s="14" t="s">
        <v>29</v>
      </c>
      <c r="D342" s="14" t="s">
        <v>154</v>
      </c>
      <c r="E342" s="14" t="s">
        <v>68</v>
      </c>
      <c r="F342" s="15" t="s">
        <v>88</v>
      </c>
      <c r="G342" s="15">
        <v>756</v>
      </c>
      <c r="H342" s="15">
        <v>2</v>
      </c>
    </row>
    <row r="343" spans="1:8" s="5" customFormat="1" ht="49.5" x14ac:dyDescent="0.25">
      <c r="A343" s="13">
        <f t="shared" si="5"/>
        <v>335</v>
      </c>
      <c r="B343" s="13" t="s">
        <v>522</v>
      </c>
      <c r="C343" s="14" t="s">
        <v>29</v>
      </c>
      <c r="D343" s="14" t="s">
        <v>154</v>
      </c>
      <c r="E343" s="14" t="s">
        <v>68</v>
      </c>
      <c r="F343" s="15" t="s">
        <v>88</v>
      </c>
      <c r="G343" s="15">
        <v>644</v>
      </c>
      <c r="H343" s="15">
        <v>1</v>
      </c>
    </row>
    <row r="344" spans="1:8" s="5" customFormat="1" ht="49.5" x14ac:dyDescent="0.25">
      <c r="A344" s="13">
        <f t="shared" si="5"/>
        <v>336</v>
      </c>
      <c r="B344" s="13" t="s">
        <v>523</v>
      </c>
      <c r="C344" s="14" t="s">
        <v>29</v>
      </c>
      <c r="D344" s="14" t="s">
        <v>154</v>
      </c>
      <c r="E344" s="14" t="s">
        <v>70</v>
      </c>
      <c r="F344" s="15" t="s">
        <v>88</v>
      </c>
      <c r="G344" s="15">
        <v>90</v>
      </c>
      <c r="H344" s="15">
        <v>2</v>
      </c>
    </row>
    <row r="345" spans="1:8" s="5" customFormat="1" ht="33" x14ac:dyDescent="0.25">
      <c r="A345" s="13">
        <f t="shared" si="5"/>
        <v>337</v>
      </c>
      <c r="B345" s="13" t="s">
        <v>524</v>
      </c>
      <c r="C345" s="14" t="s">
        <v>788</v>
      </c>
      <c r="D345" s="14" t="s">
        <v>789</v>
      </c>
      <c r="E345" s="14" t="s">
        <v>74</v>
      </c>
      <c r="F345" s="15" t="s">
        <v>89</v>
      </c>
      <c r="G345" s="15">
        <f>1268+1441+1534+807+1204</f>
        <v>6254</v>
      </c>
      <c r="H345" s="15">
        <v>5</v>
      </c>
    </row>
    <row r="346" spans="1:8" s="5" customFormat="1" ht="49.5" x14ac:dyDescent="0.25">
      <c r="A346" s="13">
        <f t="shared" si="5"/>
        <v>338</v>
      </c>
      <c r="B346" s="13" t="s">
        <v>525</v>
      </c>
      <c r="C346" s="14" t="s">
        <v>48</v>
      </c>
      <c r="D346" s="14" t="s">
        <v>49</v>
      </c>
      <c r="E346" s="14" t="s">
        <v>876</v>
      </c>
      <c r="F346" s="15" t="s">
        <v>89</v>
      </c>
      <c r="G346" s="15">
        <v>42856</v>
      </c>
      <c r="H346" s="15">
        <v>1</v>
      </c>
    </row>
    <row r="347" spans="1:8" s="5" customFormat="1" ht="49.5" x14ac:dyDescent="0.25">
      <c r="A347" s="13">
        <f t="shared" si="5"/>
        <v>339</v>
      </c>
      <c r="B347" s="13" t="s">
        <v>526</v>
      </c>
      <c r="C347" s="14" t="s">
        <v>56</v>
      </c>
      <c r="D347" s="14" t="s">
        <v>49</v>
      </c>
      <c r="E347" s="14" t="s">
        <v>876</v>
      </c>
      <c r="F347" s="15" t="s">
        <v>89</v>
      </c>
      <c r="G347" s="15">
        <v>42594</v>
      </c>
      <c r="H347" s="15">
        <v>1</v>
      </c>
    </row>
    <row r="348" spans="1:8" s="5" customFormat="1" ht="49.5" x14ac:dyDescent="0.25">
      <c r="A348" s="13">
        <f t="shared" si="5"/>
        <v>340</v>
      </c>
      <c r="B348" s="13" t="s">
        <v>527</v>
      </c>
      <c r="C348" s="14" t="s">
        <v>48</v>
      </c>
      <c r="D348" s="14" t="s">
        <v>49</v>
      </c>
      <c r="E348" s="14" t="s">
        <v>876</v>
      </c>
      <c r="F348" s="15" t="s">
        <v>89</v>
      </c>
      <c r="G348" s="15">
        <v>49726</v>
      </c>
      <c r="H348" s="15">
        <v>1</v>
      </c>
    </row>
    <row r="349" spans="1:8" s="5" customFormat="1" ht="49.5" x14ac:dyDescent="0.25">
      <c r="A349" s="13">
        <f t="shared" si="5"/>
        <v>341</v>
      </c>
      <c r="B349" s="13" t="s">
        <v>528</v>
      </c>
      <c r="C349" s="14" t="s">
        <v>48</v>
      </c>
      <c r="D349" s="14" t="s">
        <v>49</v>
      </c>
      <c r="E349" s="14" t="s">
        <v>876</v>
      </c>
      <c r="F349" s="15" t="s">
        <v>89</v>
      </c>
      <c r="G349" s="15">
        <v>51450</v>
      </c>
      <c r="H349" s="15">
        <v>1</v>
      </c>
    </row>
    <row r="350" spans="1:8" s="5" customFormat="1" ht="33" x14ac:dyDescent="0.25">
      <c r="A350" s="13">
        <f t="shared" si="5"/>
        <v>342</v>
      </c>
      <c r="B350" s="13" t="s">
        <v>529</v>
      </c>
      <c r="C350" s="14" t="s">
        <v>60</v>
      </c>
      <c r="D350" s="14" t="s">
        <v>790</v>
      </c>
      <c r="E350" s="14" t="s">
        <v>98</v>
      </c>
      <c r="F350" s="15" t="s">
        <v>89</v>
      </c>
      <c r="G350" s="15">
        <f>2040+2020+3352+8650+8320+2078</f>
        <v>26460</v>
      </c>
      <c r="H350" s="15">
        <v>6</v>
      </c>
    </row>
    <row r="351" spans="1:8" s="5" customFormat="1" ht="33" x14ac:dyDescent="0.25">
      <c r="A351" s="13">
        <f t="shared" si="5"/>
        <v>343</v>
      </c>
      <c r="B351" s="13" t="s">
        <v>530</v>
      </c>
      <c r="C351" s="14" t="s">
        <v>51</v>
      </c>
      <c r="D351" s="14" t="s">
        <v>58</v>
      </c>
      <c r="E351" s="14" t="s">
        <v>76</v>
      </c>
      <c r="F351" s="15" t="s">
        <v>92</v>
      </c>
      <c r="G351" s="15">
        <f t="shared" ref="G351:G352" si="6">600+284+513+278+217+217+10+10+181+182+274+274+493+496+57+57+20+20+5+5+41+1+3+8+2</f>
        <v>4248</v>
      </c>
      <c r="H351" s="15">
        <v>25</v>
      </c>
    </row>
    <row r="352" spans="1:8" s="5" customFormat="1" ht="33" x14ac:dyDescent="0.25">
      <c r="A352" s="13">
        <f t="shared" si="5"/>
        <v>344</v>
      </c>
      <c r="B352" s="13" t="s">
        <v>531</v>
      </c>
      <c r="C352" s="14" t="s">
        <v>51</v>
      </c>
      <c r="D352" s="14" t="s">
        <v>58</v>
      </c>
      <c r="E352" s="14" t="s">
        <v>880</v>
      </c>
      <c r="F352" s="15" t="s">
        <v>92</v>
      </c>
      <c r="G352" s="15">
        <f t="shared" si="6"/>
        <v>4248</v>
      </c>
      <c r="H352" s="15">
        <f>20+100+50+10+50</f>
        <v>230</v>
      </c>
    </row>
    <row r="353" spans="1:8" s="5" customFormat="1" ht="33" x14ac:dyDescent="0.25">
      <c r="A353" s="13">
        <f t="shared" si="5"/>
        <v>345</v>
      </c>
      <c r="B353" s="13" t="s">
        <v>532</v>
      </c>
      <c r="C353" s="14" t="s">
        <v>12</v>
      </c>
      <c r="D353" s="14" t="s">
        <v>13</v>
      </c>
      <c r="E353" s="14" t="s">
        <v>99</v>
      </c>
      <c r="F353" s="15" t="s">
        <v>88</v>
      </c>
      <c r="G353" s="15">
        <v>1988</v>
      </c>
      <c r="H353" s="15">
        <v>1</v>
      </c>
    </row>
    <row r="354" spans="1:8" s="5" customFormat="1" ht="33" x14ac:dyDescent="0.25">
      <c r="A354" s="13">
        <f t="shared" si="5"/>
        <v>346</v>
      </c>
      <c r="B354" s="13" t="s">
        <v>533</v>
      </c>
      <c r="C354" s="14" t="s">
        <v>12</v>
      </c>
      <c r="D354" s="14" t="s">
        <v>13</v>
      </c>
      <c r="E354" s="14" t="s">
        <v>99</v>
      </c>
      <c r="F354" s="15" t="s">
        <v>88</v>
      </c>
      <c r="G354" s="15">
        <v>1981</v>
      </c>
      <c r="H354" s="15">
        <v>1</v>
      </c>
    </row>
    <row r="355" spans="1:8" s="5" customFormat="1" ht="33" x14ac:dyDescent="0.25">
      <c r="A355" s="13">
        <f t="shared" si="5"/>
        <v>347</v>
      </c>
      <c r="B355" s="13" t="s">
        <v>534</v>
      </c>
      <c r="C355" s="14" t="s">
        <v>12</v>
      </c>
      <c r="D355" s="14" t="s">
        <v>13</v>
      </c>
      <c r="E355" s="14" t="s">
        <v>99</v>
      </c>
      <c r="F355" s="15" t="s">
        <v>88</v>
      </c>
      <c r="G355" s="15">
        <v>2490</v>
      </c>
      <c r="H355" s="15">
        <v>1</v>
      </c>
    </row>
    <row r="356" spans="1:8" s="5" customFormat="1" ht="33" x14ac:dyDescent="0.25">
      <c r="A356" s="13">
        <f t="shared" si="5"/>
        <v>348</v>
      </c>
      <c r="B356" s="13" t="s">
        <v>535</v>
      </c>
      <c r="C356" s="14" t="s">
        <v>12</v>
      </c>
      <c r="D356" s="14" t="s">
        <v>13</v>
      </c>
      <c r="E356" s="14" t="s">
        <v>881</v>
      </c>
      <c r="F356" s="15" t="s">
        <v>88</v>
      </c>
      <c r="G356" s="15">
        <f>920+600+1700</f>
        <v>3220</v>
      </c>
      <c r="H356" s="15">
        <v>1</v>
      </c>
    </row>
    <row r="357" spans="1:8" s="5" customFormat="1" ht="33" x14ac:dyDescent="0.25">
      <c r="A357" s="13">
        <f t="shared" si="5"/>
        <v>349</v>
      </c>
      <c r="B357" s="13" t="s">
        <v>536</v>
      </c>
      <c r="C357" s="14" t="s">
        <v>12</v>
      </c>
      <c r="D357" s="14" t="s">
        <v>13</v>
      </c>
      <c r="E357" s="14" t="s">
        <v>854</v>
      </c>
      <c r="F357" s="15" t="s">
        <v>88</v>
      </c>
      <c r="G357" s="15">
        <v>5436</v>
      </c>
      <c r="H357" s="15">
        <v>1</v>
      </c>
    </row>
    <row r="358" spans="1:8" s="5" customFormat="1" ht="33" x14ac:dyDescent="0.25">
      <c r="A358" s="13">
        <f t="shared" si="5"/>
        <v>350</v>
      </c>
      <c r="B358" s="13" t="s">
        <v>537</v>
      </c>
      <c r="C358" s="14" t="s">
        <v>12</v>
      </c>
      <c r="D358" s="14" t="s">
        <v>13</v>
      </c>
      <c r="E358" s="14" t="s">
        <v>66</v>
      </c>
      <c r="F358" s="15" t="s">
        <v>88</v>
      </c>
      <c r="G358" s="15">
        <v>3200</v>
      </c>
      <c r="H358" s="15">
        <v>1</v>
      </c>
    </row>
    <row r="359" spans="1:8" s="5" customFormat="1" ht="33" x14ac:dyDescent="0.25">
      <c r="A359" s="13">
        <f t="shared" si="5"/>
        <v>351</v>
      </c>
      <c r="B359" s="13" t="s">
        <v>538</v>
      </c>
      <c r="C359" s="14" t="s">
        <v>131</v>
      </c>
      <c r="D359" s="14" t="s">
        <v>132</v>
      </c>
      <c r="E359" s="14" t="s">
        <v>119</v>
      </c>
      <c r="F359" s="15" t="s">
        <v>88</v>
      </c>
      <c r="G359" s="15">
        <f>1080+200+5010+300</f>
        <v>6590</v>
      </c>
      <c r="H359" s="15">
        <v>1</v>
      </c>
    </row>
    <row r="360" spans="1:8" s="5" customFormat="1" ht="33" x14ac:dyDescent="0.25">
      <c r="A360" s="13">
        <f t="shared" si="5"/>
        <v>352</v>
      </c>
      <c r="B360" s="13" t="s">
        <v>539</v>
      </c>
      <c r="C360" s="14" t="s">
        <v>39</v>
      </c>
      <c r="D360" s="14" t="s">
        <v>40</v>
      </c>
      <c r="E360" s="14" t="s">
        <v>74</v>
      </c>
      <c r="F360" s="15" t="s">
        <v>90</v>
      </c>
      <c r="G360" s="15">
        <f>54.4+6.98</f>
        <v>61.379999999999995</v>
      </c>
      <c r="H360" s="15">
        <v>2</v>
      </c>
    </row>
    <row r="361" spans="1:8" s="5" customFormat="1" ht="33" x14ac:dyDescent="0.25">
      <c r="A361" s="13">
        <f t="shared" si="5"/>
        <v>353</v>
      </c>
      <c r="B361" s="13" t="s">
        <v>540</v>
      </c>
      <c r="C361" s="14" t="s">
        <v>22</v>
      </c>
      <c r="D361" s="14" t="s">
        <v>23</v>
      </c>
      <c r="E361" s="14" t="s">
        <v>70</v>
      </c>
      <c r="F361" s="15" t="s">
        <v>92</v>
      </c>
      <c r="G361" s="15">
        <v>363</v>
      </c>
      <c r="H361" s="15">
        <v>1</v>
      </c>
    </row>
    <row r="362" spans="1:8" s="5" customFormat="1" ht="66" x14ac:dyDescent="0.25">
      <c r="A362" s="13">
        <f t="shared" si="5"/>
        <v>354</v>
      </c>
      <c r="B362" s="13" t="s">
        <v>541</v>
      </c>
      <c r="C362" s="14" t="s">
        <v>29</v>
      </c>
      <c r="D362" s="14" t="s">
        <v>30</v>
      </c>
      <c r="E362" s="14" t="s">
        <v>68</v>
      </c>
      <c r="F362" s="15" t="s">
        <v>138</v>
      </c>
      <c r="G362" s="15">
        <f>701+265</f>
        <v>966</v>
      </c>
      <c r="H362" s="15">
        <v>2</v>
      </c>
    </row>
    <row r="363" spans="1:8" s="5" customFormat="1" ht="33" x14ac:dyDescent="0.25">
      <c r="A363" s="13">
        <f t="shared" si="5"/>
        <v>355</v>
      </c>
      <c r="B363" s="13" t="s">
        <v>542</v>
      </c>
      <c r="C363" s="14" t="s">
        <v>791</v>
      </c>
      <c r="D363" s="14" t="s">
        <v>792</v>
      </c>
      <c r="E363" s="14" t="s">
        <v>80</v>
      </c>
      <c r="F363" s="15" t="s">
        <v>138</v>
      </c>
      <c r="G363" s="15">
        <f>2688+11820+450</f>
        <v>14958</v>
      </c>
      <c r="H363" s="15">
        <v>3</v>
      </c>
    </row>
    <row r="364" spans="1:8" s="5" customFormat="1" ht="33" x14ac:dyDescent="0.25">
      <c r="A364" s="13">
        <f t="shared" si="5"/>
        <v>356</v>
      </c>
      <c r="B364" s="13" t="s">
        <v>543</v>
      </c>
      <c r="C364" s="14" t="s">
        <v>53</v>
      </c>
      <c r="D364" s="14" t="s">
        <v>57</v>
      </c>
      <c r="E364" s="14" t="s">
        <v>71</v>
      </c>
      <c r="F364" s="15" t="s">
        <v>90</v>
      </c>
      <c r="G364" s="15">
        <f>12.54+4.684+4.726+1.477</f>
        <v>23.427</v>
      </c>
      <c r="H364" s="15">
        <v>4</v>
      </c>
    </row>
    <row r="365" spans="1:8" s="5" customFormat="1" ht="49.5" x14ac:dyDescent="0.25">
      <c r="A365" s="13">
        <f t="shared" si="5"/>
        <v>357</v>
      </c>
      <c r="B365" s="13" t="s">
        <v>544</v>
      </c>
      <c r="C365" s="14" t="s">
        <v>16</v>
      </c>
      <c r="D365" s="14" t="s">
        <v>17</v>
      </c>
      <c r="E365" s="14" t="s">
        <v>65</v>
      </c>
      <c r="F365" s="15" t="s">
        <v>90</v>
      </c>
      <c r="G365" s="15">
        <v>22.094000000000001</v>
      </c>
      <c r="H365" s="15">
        <v>1</v>
      </c>
    </row>
    <row r="366" spans="1:8" s="5" customFormat="1" ht="33" x14ac:dyDescent="0.25">
      <c r="A366" s="13">
        <f t="shared" si="5"/>
        <v>358</v>
      </c>
      <c r="B366" s="13" t="s">
        <v>545</v>
      </c>
      <c r="C366" s="14" t="s">
        <v>22</v>
      </c>
      <c r="D366" s="14" t="s">
        <v>23</v>
      </c>
      <c r="E366" s="14" t="s">
        <v>70</v>
      </c>
      <c r="F366" s="15" t="s">
        <v>92</v>
      </c>
      <c r="G366" s="15">
        <f>224+310</f>
        <v>534</v>
      </c>
      <c r="H366" s="15">
        <v>2</v>
      </c>
    </row>
    <row r="367" spans="1:8" s="5" customFormat="1" ht="33" x14ac:dyDescent="0.25">
      <c r="A367" s="13">
        <f t="shared" si="5"/>
        <v>359</v>
      </c>
      <c r="B367" s="13" t="s">
        <v>546</v>
      </c>
      <c r="C367" s="14" t="s">
        <v>51</v>
      </c>
      <c r="D367" s="14" t="s">
        <v>52</v>
      </c>
      <c r="E367" s="14" t="s">
        <v>882</v>
      </c>
      <c r="F367" s="15" t="s">
        <v>88</v>
      </c>
      <c r="G367" s="15">
        <f>177+177+163+153+30</f>
        <v>700</v>
      </c>
      <c r="H367" s="15">
        <v>8</v>
      </c>
    </row>
    <row r="368" spans="1:8" s="5" customFormat="1" ht="33" x14ac:dyDescent="0.25">
      <c r="A368" s="13">
        <f t="shared" si="5"/>
        <v>360</v>
      </c>
      <c r="B368" s="13" t="s">
        <v>547</v>
      </c>
      <c r="C368" s="14" t="s">
        <v>51</v>
      </c>
      <c r="D368" s="14" t="s">
        <v>52</v>
      </c>
      <c r="E368" s="14" t="s">
        <v>104</v>
      </c>
      <c r="F368" s="15" t="s">
        <v>88</v>
      </c>
      <c r="G368" s="15">
        <f>2500+2400+1490+900+120+900+500+450+900+150</f>
        <v>10310</v>
      </c>
      <c r="H368" s="15">
        <v>12</v>
      </c>
    </row>
    <row r="369" spans="1:8" s="5" customFormat="1" ht="33" x14ac:dyDescent="0.25">
      <c r="A369" s="13">
        <f t="shared" si="5"/>
        <v>361</v>
      </c>
      <c r="B369" s="13" t="s">
        <v>548</v>
      </c>
      <c r="C369" s="14" t="s">
        <v>51</v>
      </c>
      <c r="D369" s="14" t="s">
        <v>52</v>
      </c>
      <c r="E369" s="14" t="s">
        <v>76</v>
      </c>
      <c r="F369" s="15" t="s">
        <v>92</v>
      </c>
      <c r="G369" s="15">
        <f>440+360+1570+780+430+800+670+610+880+190</f>
        <v>6730</v>
      </c>
      <c r="H369" s="15">
        <v>10</v>
      </c>
    </row>
    <row r="370" spans="1:8" s="5" customFormat="1" ht="33" x14ac:dyDescent="0.25">
      <c r="A370" s="13">
        <f t="shared" si="5"/>
        <v>362</v>
      </c>
      <c r="B370" s="13" t="s">
        <v>549</v>
      </c>
      <c r="C370" s="14" t="s">
        <v>60</v>
      </c>
      <c r="D370" s="14" t="s">
        <v>790</v>
      </c>
      <c r="E370" s="14" t="s">
        <v>883</v>
      </c>
      <c r="F370" s="15" t="s">
        <v>89</v>
      </c>
      <c r="G370" s="15">
        <f>2040+2020+3352+8650+8320+2078</f>
        <v>26460</v>
      </c>
      <c r="H370" s="15">
        <v>6</v>
      </c>
    </row>
    <row r="371" spans="1:8" s="5" customFormat="1" ht="33" x14ac:dyDescent="0.25">
      <c r="A371" s="13">
        <f t="shared" si="5"/>
        <v>363</v>
      </c>
      <c r="B371" s="13" t="s">
        <v>550</v>
      </c>
      <c r="C371" s="14" t="s">
        <v>12</v>
      </c>
      <c r="D371" s="14" t="s">
        <v>13</v>
      </c>
      <c r="E371" s="14" t="s">
        <v>834</v>
      </c>
      <c r="F371" s="15" t="s">
        <v>88</v>
      </c>
      <c r="G371" s="15">
        <v>5268</v>
      </c>
      <c r="H371" s="15">
        <v>2</v>
      </c>
    </row>
    <row r="372" spans="1:8" s="5" customFormat="1" ht="33" x14ac:dyDescent="0.25">
      <c r="A372" s="13">
        <f t="shared" si="5"/>
        <v>364</v>
      </c>
      <c r="B372" s="13" t="s">
        <v>551</v>
      </c>
      <c r="C372" s="14" t="s">
        <v>12</v>
      </c>
      <c r="D372" s="14" t="s">
        <v>24</v>
      </c>
      <c r="E372" s="14" t="s">
        <v>884</v>
      </c>
      <c r="F372" s="15" t="s">
        <v>88</v>
      </c>
      <c r="G372" s="15">
        <v>20448</v>
      </c>
      <c r="H372" s="15">
        <v>4</v>
      </c>
    </row>
    <row r="373" spans="1:8" s="5" customFormat="1" ht="33" x14ac:dyDescent="0.25">
      <c r="A373" s="13">
        <f t="shared" si="5"/>
        <v>365</v>
      </c>
      <c r="B373" s="13" t="s">
        <v>552</v>
      </c>
      <c r="C373" s="14" t="s">
        <v>12</v>
      </c>
      <c r="D373" s="14" t="s">
        <v>182</v>
      </c>
      <c r="E373" s="14" t="s">
        <v>885</v>
      </c>
      <c r="F373" s="15" t="s">
        <v>88</v>
      </c>
      <c r="G373" s="15">
        <v>39680</v>
      </c>
      <c r="H373" s="15">
        <v>20</v>
      </c>
    </row>
    <row r="374" spans="1:8" s="5" customFormat="1" ht="49.5" x14ac:dyDescent="0.25">
      <c r="A374" s="13">
        <f t="shared" si="5"/>
        <v>366</v>
      </c>
      <c r="B374" s="13" t="s">
        <v>553</v>
      </c>
      <c r="C374" s="14" t="s">
        <v>16</v>
      </c>
      <c r="D374" s="14" t="s">
        <v>17</v>
      </c>
      <c r="E374" s="14" t="s">
        <v>65</v>
      </c>
      <c r="F374" s="15" t="s">
        <v>89</v>
      </c>
      <c r="G374" s="15">
        <v>39815</v>
      </c>
      <c r="H374" s="15">
        <v>8</v>
      </c>
    </row>
    <row r="375" spans="1:8" s="5" customFormat="1" ht="33" x14ac:dyDescent="0.25">
      <c r="A375" s="13">
        <f t="shared" si="5"/>
        <v>367</v>
      </c>
      <c r="B375" s="13" t="s">
        <v>554</v>
      </c>
      <c r="C375" s="14" t="s">
        <v>101</v>
      </c>
      <c r="D375" s="14" t="s">
        <v>102</v>
      </c>
      <c r="E375" s="14" t="s">
        <v>119</v>
      </c>
      <c r="F375" s="15" t="s">
        <v>88</v>
      </c>
      <c r="G375" s="15">
        <v>18</v>
      </c>
      <c r="H375" s="15">
        <v>11</v>
      </c>
    </row>
    <row r="376" spans="1:8" s="5" customFormat="1" ht="49.5" x14ac:dyDescent="0.25">
      <c r="A376" s="13">
        <f t="shared" si="5"/>
        <v>368</v>
      </c>
      <c r="B376" s="13" t="s">
        <v>555</v>
      </c>
      <c r="C376" s="14" t="s">
        <v>152</v>
      </c>
      <c r="D376" s="14" t="s">
        <v>793</v>
      </c>
      <c r="E376" s="14" t="s">
        <v>886</v>
      </c>
      <c r="F376" s="15" t="s">
        <v>88</v>
      </c>
      <c r="G376" s="15">
        <v>4</v>
      </c>
      <c r="H376" s="15">
        <v>3</v>
      </c>
    </row>
    <row r="377" spans="1:8" s="5" customFormat="1" ht="49.5" x14ac:dyDescent="0.25">
      <c r="A377" s="13">
        <f t="shared" si="5"/>
        <v>369</v>
      </c>
      <c r="B377" s="13" t="s">
        <v>556</v>
      </c>
      <c r="C377" s="14" t="s">
        <v>152</v>
      </c>
      <c r="D377" s="14" t="s">
        <v>793</v>
      </c>
      <c r="E377" s="14" t="s">
        <v>179</v>
      </c>
      <c r="F377" s="15" t="s">
        <v>88</v>
      </c>
      <c r="G377" s="15">
        <v>2</v>
      </c>
      <c r="H377" s="15">
        <v>1</v>
      </c>
    </row>
    <row r="378" spans="1:8" s="5" customFormat="1" ht="49.5" x14ac:dyDescent="0.25">
      <c r="A378" s="13">
        <f t="shared" si="5"/>
        <v>370</v>
      </c>
      <c r="B378" s="13" t="s">
        <v>557</v>
      </c>
      <c r="C378" s="14" t="s">
        <v>29</v>
      </c>
      <c r="D378" s="14" t="s">
        <v>794</v>
      </c>
      <c r="E378" s="14" t="s">
        <v>68</v>
      </c>
      <c r="F378" s="15" t="s">
        <v>88</v>
      </c>
      <c r="G378" s="15">
        <v>439</v>
      </c>
      <c r="H378" s="15">
        <v>1</v>
      </c>
    </row>
    <row r="379" spans="1:8" s="5" customFormat="1" ht="49.5" x14ac:dyDescent="0.25">
      <c r="A379" s="13">
        <f t="shared" si="5"/>
        <v>371</v>
      </c>
      <c r="B379" s="13" t="s">
        <v>558</v>
      </c>
      <c r="C379" s="14" t="s">
        <v>29</v>
      </c>
      <c r="D379" s="14" t="s">
        <v>794</v>
      </c>
      <c r="E379" s="14" t="s">
        <v>887</v>
      </c>
      <c r="F379" s="15" t="s">
        <v>88</v>
      </c>
      <c r="G379" s="15">
        <v>6</v>
      </c>
      <c r="H379" s="15">
        <v>1</v>
      </c>
    </row>
    <row r="380" spans="1:8" s="5" customFormat="1" ht="33" x14ac:dyDescent="0.25">
      <c r="A380" s="13">
        <f t="shared" si="5"/>
        <v>372</v>
      </c>
      <c r="B380" s="13" t="s">
        <v>559</v>
      </c>
      <c r="C380" s="14" t="s">
        <v>51</v>
      </c>
      <c r="D380" s="14" t="s">
        <v>52</v>
      </c>
      <c r="E380" s="14" t="s">
        <v>888</v>
      </c>
      <c r="F380" s="15" t="s">
        <v>88</v>
      </c>
      <c r="G380" s="15">
        <v>2000</v>
      </c>
      <c r="H380" s="15">
        <v>1</v>
      </c>
    </row>
    <row r="381" spans="1:8" s="5" customFormat="1" ht="33" x14ac:dyDescent="0.25">
      <c r="A381" s="13">
        <f t="shared" si="5"/>
        <v>373</v>
      </c>
      <c r="B381" s="13" t="s">
        <v>560</v>
      </c>
      <c r="C381" s="14" t="s">
        <v>51</v>
      </c>
      <c r="D381" s="14" t="s">
        <v>52</v>
      </c>
      <c r="E381" s="14" t="s">
        <v>177</v>
      </c>
      <c r="F381" s="15" t="s">
        <v>88</v>
      </c>
      <c r="G381" s="15">
        <v>1242</v>
      </c>
      <c r="H381" s="15">
        <v>4</v>
      </c>
    </row>
    <row r="382" spans="1:8" ht="33" x14ac:dyDescent="0.25">
      <c r="A382" s="13">
        <f t="shared" si="5"/>
        <v>374</v>
      </c>
      <c r="B382" s="13" t="s">
        <v>561</v>
      </c>
      <c r="C382" s="14" t="s">
        <v>51</v>
      </c>
      <c r="D382" s="14" t="s">
        <v>52</v>
      </c>
      <c r="E382" s="14" t="s">
        <v>76</v>
      </c>
      <c r="F382" s="15" t="s">
        <v>88</v>
      </c>
      <c r="G382" s="15">
        <v>18</v>
      </c>
      <c r="H382" s="15">
        <v>6</v>
      </c>
    </row>
    <row r="383" spans="1:8" ht="33" x14ac:dyDescent="0.25">
      <c r="A383" s="13">
        <f t="shared" si="5"/>
        <v>375</v>
      </c>
      <c r="B383" s="13" t="s">
        <v>562</v>
      </c>
      <c r="C383" s="14" t="s">
        <v>722</v>
      </c>
      <c r="D383" s="14" t="s">
        <v>723</v>
      </c>
      <c r="E383" s="14" t="s">
        <v>105</v>
      </c>
      <c r="F383" s="15" t="s">
        <v>88</v>
      </c>
      <c r="G383" s="15">
        <v>900</v>
      </c>
      <c r="H383" s="15">
        <v>2</v>
      </c>
    </row>
    <row r="384" spans="1:8" ht="49.5" x14ac:dyDescent="0.25">
      <c r="A384" s="13">
        <f t="shared" si="5"/>
        <v>376</v>
      </c>
      <c r="B384" s="13" t="s">
        <v>563</v>
      </c>
      <c r="C384" s="14" t="s">
        <v>94</v>
      </c>
      <c r="D384" s="14" t="s">
        <v>95</v>
      </c>
      <c r="E384" s="14" t="s">
        <v>97</v>
      </c>
      <c r="F384" s="15" t="s">
        <v>88</v>
      </c>
      <c r="G384" s="15">
        <v>6</v>
      </c>
      <c r="H384" s="15">
        <v>4</v>
      </c>
    </row>
    <row r="385" spans="1:8" ht="33" x14ac:dyDescent="0.25">
      <c r="A385" s="13">
        <f t="shared" si="5"/>
        <v>377</v>
      </c>
      <c r="B385" s="13" t="s">
        <v>564</v>
      </c>
      <c r="C385" s="14" t="s">
        <v>795</v>
      </c>
      <c r="D385" s="14" t="s">
        <v>796</v>
      </c>
      <c r="E385" s="14" t="s">
        <v>175</v>
      </c>
      <c r="F385" s="15" t="s">
        <v>901</v>
      </c>
      <c r="G385" s="15">
        <v>16</v>
      </c>
      <c r="H385" s="15">
        <v>1</v>
      </c>
    </row>
    <row r="386" spans="1:8" ht="33" x14ac:dyDescent="0.25">
      <c r="A386" s="13">
        <f t="shared" si="5"/>
        <v>378</v>
      </c>
      <c r="B386" s="13" t="s">
        <v>565</v>
      </c>
      <c r="C386" s="14" t="s">
        <v>795</v>
      </c>
      <c r="D386" s="14" t="s">
        <v>796</v>
      </c>
      <c r="E386" s="14" t="s">
        <v>71</v>
      </c>
      <c r="F386" s="15" t="s">
        <v>89</v>
      </c>
      <c r="G386" s="15" t="s">
        <v>909</v>
      </c>
      <c r="H386" s="15">
        <v>4</v>
      </c>
    </row>
    <row r="387" spans="1:8" ht="49.5" x14ac:dyDescent="0.25">
      <c r="A387" s="13">
        <f t="shared" si="5"/>
        <v>379</v>
      </c>
      <c r="B387" s="13" t="s">
        <v>566</v>
      </c>
      <c r="C387" s="14" t="s">
        <v>797</v>
      </c>
      <c r="D387" s="14" t="s">
        <v>798</v>
      </c>
      <c r="E387" s="14" t="s">
        <v>174</v>
      </c>
      <c r="F387" s="15" t="s">
        <v>88</v>
      </c>
      <c r="G387" s="15">
        <v>6</v>
      </c>
      <c r="H387" s="15">
        <v>1</v>
      </c>
    </row>
    <row r="388" spans="1:8" ht="33" x14ac:dyDescent="0.25">
      <c r="A388" s="13">
        <f t="shared" si="5"/>
        <v>380</v>
      </c>
      <c r="B388" s="13" t="s">
        <v>567</v>
      </c>
      <c r="C388" s="14" t="s">
        <v>144</v>
      </c>
      <c r="D388" s="14" t="s">
        <v>799</v>
      </c>
      <c r="E388" s="14" t="s">
        <v>68</v>
      </c>
      <c r="F388" s="15" t="s">
        <v>88</v>
      </c>
      <c r="G388" s="15">
        <v>206</v>
      </c>
      <c r="H388" s="15">
        <v>2</v>
      </c>
    </row>
    <row r="389" spans="1:8" ht="66" x14ac:dyDescent="0.25">
      <c r="A389" s="13">
        <f t="shared" si="5"/>
        <v>381</v>
      </c>
      <c r="B389" s="13" t="s">
        <v>568</v>
      </c>
      <c r="C389" s="14" t="s">
        <v>800</v>
      </c>
      <c r="D389" s="14" t="s">
        <v>801</v>
      </c>
      <c r="E389" s="14" t="s">
        <v>889</v>
      </c>
      <c r="F389" s="15" t="s">
        <v>88</v>
      </c>
      <c r="G389" s="15">
        <v>3</v>
      </c>
      <c r="H389" s="15">
        <v>1</v>
      </c>
    </row>
    <row r="390" spans="1:8" ht="33" x14ac:dyDescent="0.25">
      <c r="A390" s="13">
        <f t="shared" si="5"/>
        <v>382</v>
      </c>
      <c r="B390" s="13" t="s">
        <v>569</v>
      </c>
      <c r="C390" s="14" t="s">
        <v>802</v>
      </c>
      <c r="D390" s="14" t="s">
        <v>803</v>
      </c>
      <c r="E390" s="14" t="s">
        <v>83</v>
      </c>
      <c r="F390" s="15" t="s">
        <v>88</v>
      </c>
      <c r="G390" s="15">
        <v>1457</v>
      </c>
      <c r="H390" s="15">
        <v>1</v>
      </c>
    </row>
    <row r="391" spans="1:8" ht="33" x14ac:dyDescent="0.25">
      <c r="A391" s="13">
        <f t="shared" si="5"/>
        <v>383</v>
      </c>
      <c r="B391" s="13" t="s">
        <v>570</v>
      </c>
      <c r="C391" s="14" t="s">
        <v>802</v>
      </c>
      <c r="D391" s="14" t="s">
        <v>803</v>
      </c>
      <c r="E391" s="14" t="s">
        <v>104</v>
      </c>
      <c r="F391" s="15" t="s">
        <v>88</v>
      </c>
      <c r="G391" s="15">
        <v>3800</v>
      </c>
      <c r="H391" s="15">
        <v>1</v>
      </c>
    </row>
    <row r="392" spans="1:8" ht="33" x14ac:dyDescent="0.25">
      <c r="A392" s="13">
        <f t="shared" si="5"/>
        <v>384</v>
      </c>
      <c r="B392" s="13" t="s">
        <v>571</v>
      </c>
      <c r="C392" s="14" t="s">
        <v>802</v>
      </c>
      <c r="D392" s="14" t="s">
        <v>803</v>
      </c>
      <c r="E392" s="14" t="s">
        <v>888</v>
      </c>
      <c r="F392" s="15" t="s">
        <v>88</v>
      </c>
      <c r="G392" s="15">
        <v>5652</v>
      </c>
      <c r="H392" s="15">
        <v>1</v>
      </c>
    </row>
    <row r="393" spans="1:8" ht="33" x14ac:dyDescent="0.25">
      <c r="A393" s="13">
        <f t="shared" si="5"/>
        <v>385</v>
      </c>
      <c r="B393" s="13" t="s">
        <v>572</v>
      </c>
      <c r="C393" s="14" t="s">
        <v>802</v>
      </c>
      <c r="D393" s="14" t="s">
        <v>803</v>
      </c>
      <c r="E393" s="14" t="s">
        <v>890</v>
      </c>
      <c r="F393" s="15" t="s">
        <v>88</v>
      </c>
      <c r="G393" s="15">
        <f>2600+1268+940+1300</f>
        <v>6108</v>
      </c>
      <c r="H393" s="15">
        <v>4</v>
      </c>
    </row>
    <row r="394" spans="1:8" ht="33" x14ac:dyDescent="0.25">
      <c r="A394" s="13">
        <f t="shared" si="5"/>
        <v>386</v>
      </c>
      <c r="B394" s="13" t="s">
        <v>573</v>
      </c>
      <c r="C394" s="14" t="s">
        <v>802</v>
      </c>
      <c r="D394" s="14" t="s">
        <v>803</v>
      </c>
      <c r="E394" s="14" t="s">
        <v>187</v>
      </c>
      <c r="F394" s="15" t="s">
        <v>88</v>
      </c>
      <c r="G394" s="15">
        <v>799</v>
      </c>
      <c r="H394" s="15">
        <v>3</v>
      </c>
    </row>
    <row r="395" spans="1:8" ht="33" x14ac:dyDescent="0.25">
      <c r="A395" s="13">
        <f t="shared" ref="A395:A458" si="7">+A394+1</f>
        <v>387</v>
      </c>
      <c r="B395" s="13" t="s">
        <v>574</v>
      </c>
      <c r="C395" s="14" t="s">
        <v>802</v>
      </c>
      <c r="D395" s="14" t="s">
        <v>803</v>
      </c>
      <c r="E395" s="14" t="s">
        <v>176</v>
      </c>
      <c r="F395" s="15" t="s">
        <v>88</v>
      </c>
      <c r="G395" s="15">
        <f>215+250</f>
        <v>465</v>
      </c>
      <c r="H395" s="15">
        <v>2</v>
      </c>
    </row>
    <row r="396" spans="1:8" ht="66" x14ac:dyDescent="0.25">
      <c r="A396" s="13">
        <f t="shared" si="7"/>
        <v>388</v>
      </c>
      <c r="B396" s="13" t="s">
        <v>575</v>
      </c>
      <c r="C396" s="14" t="s">
        <v>29</v>
      </c>
      <c r="D396" s="14" t="s">
        <v>30</v>
      </c>
      <c r="E396" s="14" t="s">
        <v>70</v>
      </c>
      <c r="F396" s="15" t="s">
        <v>88</v>
      </c>
      <c r="G396" s="15">
        <v>240</v>
      </c>
      <c r="H396" s="15">
        <v>3</v>
      </c>
    </row>
    <row r="397" spans="1:8" ht="66" x14ac:dyDescent="0.25">
      <c r="A397" s="13">
        <f t="shared" si="7"/>
        <v>389</v>
      </c>
      <c r="B397" s="13" t="s">
        <v>576</v>
      </c>
      <c r="C397" s="14" t="s">
        <v>29</v>
      </c>
      <c r="D397" s="14" t="s">
        <v>30</v>
      </c>
      <c r="E397" s="14" t="s">
        <v>70</v>
      </c>
      <c r="F397" s="15" t="s">
        <v>88</v>
      </c>
      <c r="G397" s="15">
        <v>240</v>
      </c>
      <c r="H397" s="15">
        <v>2</v>
      </c>
    </row>
    <row r="398" spans="1:8" ht="66" x14ac:dyDescent="0.25">
      <c r="A398" s="13">
        <f t="shared" si="7"/>
        <v>390</v>
      </c>
      <c r="B398" s="13" t="s">
        <v>577</v>
      </c>
      <c r="C398" s="14" t="s">
        <v>29</v>
      </c>
      <c r="D398" s="14" t="s">
        <v>30</v>
      </c>
      <c r="E398" s="14" t="s">
        <v>68</v>
      </c>
      <c r="F398" s="15" t="s">
        <v>88</v>
      </c>
      <c r="G398" s="15">
        <f>322+161+1</f>
        <v>484</v>
      </c>
      <c r="H398" s="15">
        <v>3</v>
      </c>
    </row>
    <row r="399" spans="1:8" ht="49.5" x14ac:dyDescent="0.25">
      <c r="A399" s="13">
        <f t="shared" si="7"/>
        <v>391</v>
      </c>
      <c r="B399" s="13" t="s">
        <v>578</v>
      </c>
      <c r="C399" s="14" t="s">
        <v>47</v>
      </c>
      <c r="D399" s="14" t="s">
        <v>19</v>
      </c>
      <c r="E399" s="14" t="s">
        <v>827</v>
      </c>
      <c r="F399" s="15" t="s">
        <v>88</v>
      </c>
      <c r="G399" s="15">
        <v>6916</v>
      </c>
      <c r="H399" s="15">
        <v>8</v>
      </c>
    </row>
    <row r="400" spans="1:8" ht="33" x14ac:dyDescent="0.25">
      <c r="A400" s="13">
        <f t="shared" si="7"/>
        <v>392</v>
      </c>
      <c r="B400" s="13" t="s">
        <v>579</v>
      </c>
      <c r="C400" s="14" t="s">
        <v>22</v>
      </c>
      <c r="D400" s="14" t="s">
        <v>23</v>
      </c>
      <c r="E400" s="14" t="s">
        <v>76</v>
      </c>
      <c r="F400" s="15" t="s">
        <v>88</v>
      </c>
      <c r="G400" s="15">
        <v>1850</v>
      </c>
      <c r="H400" s="15">
        <v>1</v>
      </c>
    </row>
    <row r="401" spans="1:8" ht="33" x14ac:dyDescent="0.25">
      <c r="A401" s="13">
        <f t="shared" si="7"/>
        <v>393</v>
      </c>
      <c r="B401" s="13" t="s">
        <v>580</v>
      </c>
      <c r="C401" s="14" t="s">
        <v>22</v>
      </c>
      <c r="D401" s="14" t="s">
        <v>23</v>
      </c>
      <c r="E401" s="14" t="s">
        <v>76</v>
      </c>
      <c r="F401" s="15" t="s">
        <v>88</v>
      </c>
      <c r="G401" s="15">
        <v>1000</v>
      </c>
      <c r="H401" s="15">
        <v>1</v>
      </c>
    </row>
    <row r="402" spans="1:8" ht="33" x14ac:dyDescent="0.25">
      <c r="A402" s="13">
        <f t="shared" si="7"/>
        <v>394</v>
      </c>
      <c r="B402" s="13" t="s">
        <v>581</v>
      </c>
      <c r="C402" s="14" t="s">
        <v>22</v>
      </c>
      <c r="D402" s="14" t="s">
        <v>23</v>
      </c>
      <c r="E402" s="14" t="s">
        <v>76</v>
      </c>
      <c r="F402" s="15" t="s">
        <v>88</v>
      </c>
      <c r="G402" s="15">
        <v>1000</v>
      </c>
      <c r="H402" s="15">
        <v>1</v>
      </c>
    </row>
    <row r="403" spans="1:8" ht="33" x14ac:dyDescent="0.25">
      <c r="A403" s="13">
        <f t="shared" si="7"/>
        <v>395</v>
      </c>
      <c r="B403" s="13" t="s">
        <v>582</v>
      </c>
      <c r="C403" s="14" t="s">
        <v>101</v>
      </c>
      <c r="D403" s="14" t="s">
        <v>102</v>
      </c>
      <c r="E403" s="14" t="s">
        <v>86</v>
      </c>
      <c r="F403" s="15" t="s">
        <v>88</v>
      </c>
      <c r="G403" s="15">
        <v>25</v>
      </c>
      <c r="H403" s="15">
        <v>5</v>
      </c>
    </row>
    <row r="404" spans="1:8" ht="33" x14ac:dyDescent="0.25">
      <c r="A404" s="13">
        <f t="shared" si="7"/>
        <v>396</v>
      </c>
      <c r="B404" s="13" t="s">
        <v>583</v>
      </c>
      <c r="C404" s="14" t="s">
        <v>101</v>
      </c>
      <c r="D404" s="14" t="s">
        <v>102</v>
      </c>
      <c r="E404" s="14" t="s">
        <v>86</v>
      </c>
      <c r="F404" s="15" t="s">
        <v>88</v>
      </c>
      <c r="G404" s="15">
        <v>27</v>
      </c>
      <c r="H404" s="15">
        <v>7</v>
      </c>
    </row>
    <row r="405" spans="1:8" ht="33" x14ac:dyDescent="0.25">
      <c r="A405" s="13">
        <f t="shared" si="7"/>
        <v>397</v>
      </c>
      <c r="B405" s="13" t="s">
        <v>584</v>
      </c>
      <c r="C405" s="14" t="s">
        <v>37</v>
      </c>
      <c r="D405" s="14" t="s">
        <v>38</v>
      </c>
      <c r="E405" s="14" t="s">
        <v>85</v>
      </c>
      <c r="F405" s="15" t="s">
        <v>89</v>
      </c>
      <c r="G405" s="15">
        <v>34.93</v>
      </c>
      <c r="H405" s="15">
        <v>1</v>
      </c>
    </row>
    <row r="406" spans="1:8" ht="33" x14ac:dyDescent="0.25">
      <c r="A406" s="13">
        <f t="shared" si="7"/>
        <v>398</v>
      </c>
      <c r="B406" s="13" t="s">
        <v>585</v>
      </c>
      <c r="C406" s="14" t="s">
        <v>37</v>
      </c>
      <c r="D406" s="14" t="s">
        <v>38</v>
      </c>
      <c r="E406" s="14" t="s">
        <v>85</v>
      </c>
      <c r="F406" s="15" t="s">
        <v>89</v>
      </c>
      <c r="G406" s="15">
        <v>14.98</v>
      </c>
      <c r="H406" s="15">
        <v>1</v>
      </c>
    </row>
    <row r="407" spans="1:8" ht="49.5" x14ac:dyDescent="0.25">
      <c r="A407" s="13">
        <f t="shared" si="7"/>
        <v>399</v>
      </c>
      <c r="B407" s="13" t="s">
        <v>586</v>
      </c>
      <c r="C407" s="14" t="s">
        <v>152</v>
      </c>
      <c r="D407" s="14" t="s">
        <v>153</v>
      </c>
      <c r="E407" s="14" t="s">
        <v>81</v>
      </c>
      <c r="F407" s="15" t="s">
        <v>88</v>
      </c>
      <c r="G407" s="15">
        <v>5</v>
      </c>
      <c r="H407" s="15">
        <v>2</v>
      </c>
    </row>
    <row r="408" spans="1:8" ht="49.5" x14ac:dyDescent="0.25">
      <c r="A408" s="13">
        <f t="shared" si="7"/>
        <v>400</v>
      </c>
      <c r="B408" s="13" t="s">
        <v>587</v>
      </c>
      <c r="C408" s="14" t="s">
        <v>152</v>
      </c>
      <c r="D408" s="14" t="s">
        <v>153</v>
      </c>
      <c r="E408" s="14" t="s">
        <v>891</v>
      </c>
      <c r="F408" s="15" t="s">
        <v>88</v>
      </c>
      <c r="G408" s="15">
        <v>4</v>
      </c>
      <c r="H408" s="15">
        <v>1</v>
      </c>
    </row>
    <row r="409" spans="1:8" ht="33" x14ac:dyDescent="0.25">
      <c r="A409" s="13">
        <f t="shared" si="7"/>
        <v>401</v>
      </c>
      <c r="B409" s="13" t="s">
        <v>588</v>
      </c>
      <c r="C409" s="14" t="s">
        <v>116</v>
      </c>
      <c r="D409" s="14" t="s">
        <v>62</v>
      </c>
      <c r="E409" s="14" t="s">
        <v>133</v>
      </c>
      <c r="F409" s="15" t="s">
        <v>88</v>
      </c>
      <c r="G409" s="15">
        <v>3000</v>
      </c>
      <c r="H409" s="15">
        <v>1</v>
      </c>
    </row>
    <row r="410" spans="1:8" ht="33" x14ac:dyDescent="0.25">
      <c r="A410" s="13">
        <f t="shared" si="7"/>
        <v>402</v>
      </c>
      <c r="B410" s="13" t="s">
        <v>589</v>
      </c>
      <c r="C410" s="14" t="s">
        <v>116</v>
      </c>
      <c r="D410" s="14" t="s">
        <v>62</v>
      </c>
      <c r="E410" s="14" t="s">
        <v>133</v>
      </c>
      <c r="F410" s="15" t="s">
        <v>88</v>
      </c>
      <c r="G410" s="15">
        <v>8640</v>
      </c>
      <c r="H410" s="15">
        <v>1</v>
      </c>
    </row>
    <row r="411" spans="1:8" ht="33" x14ac:dyDescent="0.25">
      <c r="A411" s="13">
        <f t="shared" si="7"/>
        <v>403</v>
      </c>
      <c r="B411" s="13" t="s">
        <v>590</v>
      </c>
      <c r="C411" s="14" t="s">
        <v>703</v>
      </c>
      <c r="D411" s="14" t="s">
        <v>704</v>
      </c>
      <c r="E411" s="14" t="s">
        <v>892</v>
      </c>
      <c r="F411" s="15" t="s">
        <v>88</v>
      </c>
      <c r="G411" s="15">
        <v>55</v>
      </c>
      <c r="H411" s="15">
        <v>1</v>
      </c>
    </row>
    <row r="412" spans="1:8" ht="33" x14ac:dyDescent="0.25">
      <c r="A412" s="13">
        <f t="shared" si="7"/>
        <v>404</v>
      </c>
      <c r="B412" s="13" t="s">
        <v>591</v>
      </c>
      <c r="C412" s="14" t="s">
        <v>703</v>
      </c>
      <c r="D412" s="14" t="s">
        <v>704</v>
      </c>
      <c r="E412" s="14" t="s">
        <v>893</v>
      </c>
      <c r="F412" s="15" t="s">
        <v>89</v>
      </c>
      <c r="G412" s="15">
        <v>1136</v>
      </c>
      <c r="H412" s="15">
        <v>1</v>
      </c>
    </row>
    <row r="413" spans="1:8" ht="33" x14ac:dyDescent="0.25">
      <c r="A413" s="13">
        <f t="shared" si="7"/>
        <v>405</v>
      </c>
      <c r="B413" s="13" t="s">
        <v>592</v>
      </c>
      <c r="C413" s="14" t="s">
        <v>791</v>
      </c>
      <c r="D413" s="14" t="s">
        <v>792</v>
      </c>
      <c r="E413" s="14" t="s">
        <v>894</v>
      </c>
      <c r="F413" s="15" t="s">
        <v>88</v>
      </c>
      <c r="G413" s="15">
        <v>10000</v>
      </c>
      <c r="H413" s="15">
        <v>1</v>
      </c>
    </row>
    <row r="414" spans="1:8" ht="33" x14ac:dyDescent="0.25">
      <c r="A414" s="13">
        <f t="shared" si="7"/>
        <v>406</v>
      </c>
      <c r="B414" s="13" t="s">
        <v>593</v>
      </c>
      <c r="C414" s="14" t="s">
        <v>20</v>
      </c>
      <c r="D414" s="14" t="s">
        <v>21</v>
      </c>
      <c r="E414" s="14" t="s">
        <v>117</v>
      </c>
      <c r="F414" s="15" t="s">
        <v>88</v>
      </c>
      <c r="G414" s="15">
        <v>9100</v>
      </c>
      <c r="H414" s="15">
        <v>2</v>
      </c>
    </row>
    <row r="415" spans="1:8" ht="33" x14ac:dyDescent="0.25">
      <c r="A415" s="13">
        <f t="shared" si="7"/>
        <v>407</v>
      </c>
      <c r="B415" s="13" t="s">
        <v>594</v>
      </c>
      <c r="C415" s="14" t="s">
        <v>51</v>
      </c>
      <c r="D415" s="14" t="s">
        <v>52</v>
      </c>
      <c r="E415" s="14" t="s">
        <v>76</v>
      </c>
      <c r="F415" s="15" t="s">
        <v>92</v>
      </c>
      <c r="G415" s="15">
        <f>6412+15</f>
        <v>6427</v>
      </c>
      <c r="H415" s="15">
        <v>21</v>
      </c>
    </row>
    <row r="416" spans="1:8" ht="33" x14ac:dyDescent="0.25">
      <c r="A416" s="13">
        <f t="shared" si="7"/>
        <v>408</v>
      </c>
      <c r="B416" s="13" t="s">
        <v>595</v>
      </c>
      <c r="C416" s="14" t="s">
        <v>51</v>
      </c>
      <c r="D416" s="14" t="s">
        <v>52</v>
      </c>
      <c r="E416" s="14" t="s">
        <v>186</v>
      </c>
      <c r="F416" s="15" t="s">
        <v>92</v>
      </c>
      <c r="G416" s="15">
        <f>108+48+76+76</f>
        <v>308</v>
      </c>
      <c r="H416" s="15">
        <v>4</v>
      </c>
    </row>
    <row r="417" spans="1:8" ht="49.5" x14ac:dyDescent="0.25">
      <c r="A417" s="13">
        <f t="shared" si="7"/>
        <v>409</v>
      </c>
      <c r="B417" s="13" t="s">
        <v>596</v>
      </c>
      <c r="C417" s="14" t="s">
        <v>48</v>
      </c>
      <c r="D417" s="14" t="s">
        <v>49</v>
      </c>
      <c r="E417" s="14" t="s">
        <v>75</v>
      </c>
      <c r="F417" s="15" t="s">
        <v>121</v>
      </c>
      <c r="G417" s="15">
        <f>49.866+49.85</f>
        <v>99.716000000000008</v>
      </c>
      <c r="H417" s="15">
        <v>1</v>
      </c>
    </row>
    <row r="418" spans="1:8" ht="49.5" x14ac:dyDescent="0.25">
      <c r="A418" s="13">
        <f t="shared" si="7"/>
        <v>410</v>
      </c>
      <c r="B418" s="13" t="s">
        <v>597</v>
      </c>
      <c r="C418" s="14" t="s">
        <v>48</v>
      </c>
      <c r="D418" s="14" t="s">
        <v>49</v>
      </c>
      <c r="E418" s="14" t="s">
        <v>75</v>
      </c>
      <c r="F418" s="15" t="s">
        <v>121</v>
      </c>
      <c r="G418" s="15">
        <v>49.652000000000001</v>
      </c>
      <c r="H418" s="15">
        <v>1</v>
      </c>
    </row>
    <row r="419" spans="1:8" ht="33" x14ac:dyDescent="0.25">
      <c r="A419" s="13">
        <f t="shared" si="7"/>
        <v>411</v>
      </c>
      <c r="B419" s="13" t="s">
        <v>598</v>
      </c>
      <c r="C419" s="14" t="s">
        <v>804</v>
      </c>
      <c r="D419" s="14" t="s">
        <v>805</v>
      </c>
      <c r="E419" s="14" t="s">
        <v>74</v>
      </c>
      <c r="F419" s="15" t="s">
        <v>89</v>
      </c>
      <c r="G419" s="15">
        <v>596</v>
      </c>
      <c r="H419" s="15">
        <v>1</v>
      </c>
    </row>
    <row r="420" spans="1:8" ht="49.5" x14ac:dyDescent="0.25">
      <c r="A420" s="13">
        <f t="shared" si="7"/>
        <v>412</v>
      </c>
      <c r="B420" s="13" t="s">
        <v>566</v>
      </c>
      <c r="C420" s="14" t="s">
        <v>25</v>
      </c>
      <c r="D420" s="14" t="s">
        <v>26</v>
      </c>
      <c r="E420" s="14" t="s">
        <v>104</v>
      </c>
      <c r="F420" s="15" t="s">
        <v>88</v>
      </c>
      <c r="G420" s="15">
        <v>9792</v>
      </c>
      <c r="H420" s="15">
        <v>1</v>
      </c>
    </row>
    <row r="421" spans="1:8" ht="33" x14ac:dyDescent="0.25">
      <c r="A421" s="13">
        <f t="shared" si="7"/>
        <v>413</v>
      </c>
      <c r="B421" s="13" t="s">
        <v>599</v>
      </c>
      <c r="C421" s="14" t="s">
        <v>12</v>
      </c>
      <c r="D421" s="14" t="s">
        <v>13</v>
      </c>
      <c r="E421" s="14" t="s">
        <v>83</v>
      </c>
      <c r="F421" s="15" t="s">
        <v>88</v>
      </c>
      <c r="G421" s="15">
        <v>1400</v>
      </c>
      <c r="H421" s="15">
        <v>1</v>
      </c>
    </row>
    <row r="422" spans="1:8" ht="33" x14ac:dyDescent="0.25">
      <c r="A422" s="13">
        <f t="shared" si="7"/>
        <v>414</v>
      </c>
      <c r="B422" s="13" t="s">
        <v>600</v>
      </c>
      <c r="C422" s="14" t="s">
        <v>12</v>
      </c>
      <c r="D422" s="14" t="s">
        <v>13</v>
      </c>
      <c r="E422" s="14" t="s">
        <v>66</v>
      </c>
      <c r="F422" s="15" t="s">
        <v>88</v>
      </c>
      <c r="G422" s="15">
        <v>3516</v>
      </c>
      <c r="H422" s="15">
        <v>1</v>
      </c>
    </row>
    <row r="423" spans="1:8" ht="33" x14ac:dyDescent="0.25">
      <c r="A423" s="13">
        <f t="shared" si="7"/>
        <v>415</v>
      </c>
      <c r="B423" s="13" t="s">
        <v>601</v>
      </c>
      <c r="C423" s="14" t="s">
        <v>12</v>
      </c>
      <c r="D423" s="14" t="s">
        <v>13</v>
      </c>
      <c r="E423" s="14" t="s">
        <v>888</v>
      </c>
      <c r="F423" s="15" t="s">
        <v>88</v>
      </c>
      <c r="G423" s="15">
        <v>7746</v>
      </c>
      <c r="H423" s="15">
        <v>1</v>
      </c>
    </row>
    <row r="424" spans="1:8" ht="33" x14ac:dyDescent="0.25">
      <c r="A424" s="13">
        <f t="shared" si="7"/>
        <v>416</v>
      </c>
      <c r="B424" s="13" t="s">
        <v>602</v>
      </c>
      <c r="C424" s="14" t="s">
        <v>51</v>
      </c>
      <c r="D424" s="14" t="s">
        <v>52</v>
      </c>
      <c r="E424" s="14" t="s">
        <v>169</v>
      </c>
      <c r="F424" s="15" t="s">
        <v>88</v>
      </c>
      <c r="G424" s="15">
        <v>560</v>
      </c>
      <c r="H424" s="15">
        <v>2</v>
      </c>
    </row>
    <row r="425" spans="1:8" ht="33" x14ac:dyDescent="0.25">
      <c r="A425" s="13">
        <f t="shared" si="7"/>
        <v>417</v>
      </c>
      <c r="B425" s="13" t="s">
        <v>603</v>
      </c>
      <c r="C425" s="14" t="s">
        <v>51</v>
      </c>
      <c r="D425" s="14" t="s">
        <v>52</v>
      </c>
      <c r="E425" s="14" t="s">
        <v>839</v>
      </c>
      <c r="F425" s="15" t="s">
        <v>88</v>
      </c>
      <c r="G425" s="15">
        <v>34</v>
      </c>
      <c r="H425" s="15">
        <v>1</v>
      </c>
    </row>
    <row r="426" spans="1:8" ht="33" x14ac:dyDescent="0.25">
      <c r="A426" s="13">
        <f t="shared" si="7"/>
        <v>418</v>
      </c>
      <c r="B426" s="13" t="s">
        <v>604</v>
      </c>
      <c r="C426" s="14" t="s">
        <v>51</v>
      </c>
      <c r="D426" s="14" t="s">
        <v>52</v>
      </c>
      <c r="E426" s="14" t="s">
        <v>104</v>
      </c>
      <c r="F426" s="15" t="s">
        <v>88</v>
      </c>
      <c r="G426" s="15">
        <v>4280</v>
      </c>
      <c r="H426" s="15">
        <v>11</v>
      </c>
    </row>
    <row r="427" spans="1:8" ht="49.5" x14ac:dyDescent="0.25">
      <c r="A427" s="13">
        <f t="shared" si="7"/>
        <v>419</v>
      </c>
      <c r="B427" s="13" t="s">
        <v>605</v>
      </c>
      <c r="C427" s="14" t="s">
        <v>108</v>
      </c>
      <c r="D427" s="14" t="s">
        <v>162</v>
      </c>
      <c r="E427" s="14" t="s">
        <v>71</v>
      </c>
      <c r="F427" s="15" t="s">
        <v>89</v>
      </c>
      <c r="G427" s="15">
        <v>2538.08</v>
      </c>
      <c r="H427" s="15">
        <v>19</v>
      </c>
    </row>
    <row r="428" spans="1:8" ht="33" x14ac:dyDescent="0.25">
      <c r="A428" s="13">
        <f t="shared" si="7"/>
        <v>420</v>
      </c>
      <c r="B428" s="13" t="s">
        <v>606</v>
      </c>
      <c r="C428" s="14" t="s">
        <v>20</v>
      </c>
      <c r="D428" s="14" t="s">
        <v>21</v>
      </c>
      <c r="E428" s="14" t="s">
        <v>77</v>
      </c>
      <c r="F428" s="15" t="s">
        <v>88</v>
      </c>
      <c r="G428" s="15">
        <v>2600</v>
      </c>
      <c r="H428" s="15">
        <v>2</v>
      </c>
    </row>
    <row r="429" spans="1:8" ht="49.5" x14ac:dyDescent="0.25">
      <c r="A429" s="13">
        <f t="shared" si="7"/>
        <v>421</v>
      </c>
      <c r="B429" s="13" t="s">
        <v>607</v>
      </c>
      <c r="C429" s="14" t="s">
        <v>43</v>
      </c>
      <c r="D429" s="14" t="s">
        <v>44</v>
      </c>
      <c r="E429" s="14" t="s">
        <v>75</v>
      </c>
      <c r="F429" s="15" t="s">
        <v>90</v>
      </c>
      <c r="G429" s="15">
        <v>70.234999999999999</v>
      </c>
      <c r="H429" s="15">
        <v>1</v>
      </c>
    </row>
    <row r="430" spans="1:8" ht="49.5" x14ac:dyDescent="0.25">
      <c r="A430" s="13">
        <f t="shared" si="7"/>
        <v>422</v>
      </c>
      <c r="B430" s="13" t="s">
        <v>608</v>
      </c>
      <c r="C430" s="14" t="s">
        <v>806</v>
      </c>
      <c r="D430" s="14" t="s">
        <v>807</v>
      </c>
      <c r="E430" s="14" t="s">
        <v>77</v>
      </c>
      <c r="F430" s="15" t="s">
        <v>88</v>
      </c>
      <c r="G430" s="15">
        <v>390</v>
      </c>
      <c r="H430" s="15">
        <v>3</v>
      </c>
    </row>
    <row r="431" spans="1:8" ht="33" x14ac:dyDescent="0.25">
      <c r="A431" s="13">
        <f t="shared" si="7"/>
        <v>423</v>
      </c>
      <c r="B431" s="13" t="s">
        <v>609</v>
      </c>
      <c r="C431" s="14" t="s">
        <v>27</v>
      </c>
      <c r="D431" s="14" t="s">
        <v>28</v>
      </c>
      <c r="E431" s="14" t="s">
        <v>895</v>
      </c>
      <c r="F431" s="15" t="s">
        <v>91</v>
      </c>
      <c r="G431" s="15">
        <v>15</v>
      </c>
      <c r="H431" s="15">
        <v>2</v>
      </c>
    </row>
    <row r="432" spans="1:8" ht="33" x14ac:dyDescent="0.25">
      <c r="A432" s="13">
        <f t="shared" si="7"/>
        <v>424</v>
      </c>
      <c r="B432" s="13" t="s">
        <v>610</v>
      </c>
      <c r="C432" s="14" t="s">
        <v>116</v>
      </c>
      <c r="D432" s="14" t="s">
        <v>62</v>
      </c>
      <c r="E432" s="14" t="s">
        <v>134</v>
      </c>
      <c r="F432" s="15" t="s">
        <v>88</v>
      </c>
      <c r="G432" s="15">
        <v>9504</v>
      </c>
      <c r="H432" s="15">
        <v>1</v>
      </c>
    </row>
    <row r="433" spans="1:8" ht="49.5" x14ac:dyDescent="0.25">
      <c r="A433" s="13">
        <f t="shared" si="7"/>
        <v>425</v>
      </c>
      <c r="B433" s="13" t="s">
        <v>611</v>
      </c>
      <c r="C433" s="14" t="s">
        <v>808</v>
      </c>
      <c r="D433" s="14" t="s">
        <v>809</v>
      </c>
      <c r="E433" s="14" t="s">
        <v>186</v>
      </c>
      <c r="F433" s="15" t="s">
        <v>88</v>
      </c>
      <c r="G433" s="15">
        <v>10</v>
      </c>
      <c r="H433" s="15">
        <v>1</v>
      </c>
    </row>
    <row r="434" spans="1:8" ht="33" x14ac:dyDescent="0.25">
      <c r="A434" s="13">
        <f t="shared" si="7"/>
        <v>426</v>
      </c>
      <c r="B434" s="13" t="s">
        <v>612</v>
      </c>
      <c r="C434" s="14" t="s">
        <v>41</v>
      </c>
      <c r="D434" s="14" t="s">
        <v>42</v>
      </c>
      <c r="E434" s="14" t="s">
        <v>84</v>
      </c>
      <c r="F434" s="15" t="s">
        <v>88</v>
      </c>
      <c r="G434" s="15">
        <v>22720</v>
      </c>
      <c r="H434" s="15">
        <v>1</v>
      </c>
    </row>
    <row r="435" spans="1:8" ht="33" x14ac:dyDescent="0.25">
      <c r="A435" s="13">
        <f t="shared" si="7"/>
        <v>427</v>
      </c>
      <c r="B435" s="13" t="s">
        <v>613</v>
      </c>
      <c r="C435" s="14" t="s">
        <v>12</v>
      </c>
      <c r="D435" s="14" t="s">
        <v>13</v>
      </c>
      <c r="E435" s="14" t="s">
        <v>888</v>
      </c>
      <c r="F435" s="15" t="s">
        <v>88</v>
      </c>
      <c r="G435" s="15">
        <v>5580</v>
      </c>
      <c r="H435" s="15">
        <v>1</v>
      </c>
    </row>
    <row r="436" spans="1:8" ht="33" x14ac:dyDescent="0.25">
      <c r="A436" s="13">
        <f t="shared" si="7"/>
        <v>428</v>
      </c>
      <c r="B436" s="13" t="s">
        <v>614</v>
      </c>
      <c r="C436" s="14" t="s">
        <v>12</v>
      </c>
      <c r="D436" s="14" t="s">
        <v>24</v>
      </c>
      <c r="E436" s="14" t="s">
        <v>133</v>
      </c>
      <c r="F436" s="15" t="s">
        <v>88</v>
      </c>
      <c r="G436" s="15">
        <v>1086</v>
      </c>
      <c r="H436" s="15">
        <v>1</v>
      </c>
    </row>
    <row r="437" spans="1:8" ht="33" x14ac:dyDescent="0.25">
      <c r="A437" s="13">
        <f t="shared" si="7"/>
        <v>429</v>
      </c>
      <c r="B437" s="13" t="s">
        <v>615</v>
      </c>
      <c r="C437" s="14" t="s">
        <v>12</v>
      </c>
      <c r="D437" s="14" t="s">
        <v>182</v>
      </c>
      <c r="E437" s="14" t="s">
        <v>133</v>
      </c>
      <c r="F437" s="15" t="s">
        <v>88</v>
      </c>
      <c r="G437" s="15">
        <v>1086</v>
      </c>
      <c r="H437" s="15">
        <v>1</v>
      </c>
    </row>
    <row r="438" spans="1:8" ht="33" x14ac:dyDescent="0.25">
      <c r="A438" s="13">
        <f t="shared" si="7"/>
        <v>430</v>
      </c>
      <c r="B438" s="13" t="s">
        <v>616</v>
      </c>
      <c r="C438" s="14" t="s">
        <v>12</v>
      </c>
      <c r="D438" s="14" t="s">
        <v>183</v>
      </c>
      <c r="E438" s="14" t="s">
        <v>133</v>
      </c>
      <c r="F438" s="15" t="s">
        <v>88</v>
      </c>
      <c r="G438" s="15">
        <v>1920</v>
      </c>
      <c r="H438" s="15">
        <v>1</v>
      </c>
    </row>
    <row r="439" spans="1:8" ht="33" x14ac:dyDescent="0.25">
      <c r="A439" s="13">
        <f t="shared" si="7"/>
        <v>431</v>
      </c>
      <c r="B439" s="13" t="s">
        <v>617</v>
      </c>
      <c r="C439" s="14" t="s">
        <v>12</v>
      </c>
      <c r="D439" s="14" t="s">
        <v>674</v>
      </c>
      <c r="E439" s="14" t="s">
        <v>181</v>
      </c>
      <c r="F439" s="15" t="s">
        <v>88</v>
      </c>
      <c r="G439" s="15">
        <v>2172</v>
      </c>
      <c r="H439" s="15">
        <v>1</v>
      </c>
    </row>
    <row r="440" spans="1:8" ht="49.5" x14ac:dyDescent="0.25">
      <c r="A440" s="13">
        <f t="shared" si="7"/>
        <v>432</v>
      </c>
      <c r="B440" s="13" t="s">
        <v>618</v>
      </c>
      <c r="C440" s="14" t="s">
        <v>810</v>
      </c>
      <c r="D440" s="14" t="s">
        <v>811</v>
      </c>
      <c r="E440" s="14" t="s">
        <v>77</v>
      </c>
      <c r="F440" s="15" t="s">
        <v>88</v>
      </c>
      <c r="G440" s="15">
        <v>1</v>
      </c>
      <c r="H440" s="15">
        <v>1</v>
      </c>
    </row>
    <row r="441" spans="1:8" ht="33" x14ac:dyDescent="0.25">
      <c r="A441" s="13">
        <f t="shared" si="7"/>
        <v>433</v>
      </c>
      <c r="B441" s="13" t="s">
        <v>619</v>
      </c>
      <c r="C441" s="14" t="s">
        <v>31</v>
      </c>
      <c r="D441" s="14" t="s">
        <v>32</v>
      </c>
      <c r="E441" s="14" t="s">
        <v>71</v>
      </c>
      <c r="F441" s="15" t="s">
        <v>907</v>
      </c>
      <c r="G441" s="15">
        <v>50.819000000000003</v>
      </c>
      <c r="H441" s="15">
        <v>3</v>
      </c>
    </row>
    <row r="442" spans="1:8" ht="49.5" x14ac:dyDescent="0.25">
      <c r="A442" s="13">
        <f t="shared" si="7"/>
        <v>434</v>
      </c>
      <c r="B442" s="13" t="s">
        <v>620</v>
      </c>
      <c r="C442" s="14" t="s">
        <v>14</v>
      </c>
      <c r="D442" s="14" t="s">
        <v>15</v>
      </c>
      <c r="E442" s="14" t="s">
        <v>64</v>
      </c>
      <c r="F442" s="15" t="s">
        <v>89</v>
      </c>
      <c r="G442" s="15">
        <v>2408.6</v>
      </c>
      <c r="H442" s="15">
        <v>5</v>
      </c>
    </row>
    <row r="443" spans="1:8" ht="49.5" x14ac:dyDescent="0.25">
      <c r="A443" s="13">
        <f t="shared" si="7"/>
        <v>435</v>
      </c>
      <c r="B443" s="13" t="s">
        <v>621</v>
      </c>
      <c r="C443" s="14" t="s">
        <v>14</v>
      </c>
      <c r="D443" s="14" t="s">
        <v>15</v>
      </c>
      <c r="E443" s="14" t="s">
        <v>64</v>
      </c>
      <c r="F443" s="15" t="s">
        <v>89</v>
      </c>
      <c r="G443" s="15">
        <v>684</v>
      </c>
      <c r="H443" s="15">
        <v>1</v>
      </c>
    </row>
    <row r="444" spans="1:8" ht="49.5" x14ac:dyDescent="0.25">
      <c r="A444" s="13">
        <f t="shared" si="7"/>
        <v>436</v>
      </c>
      <c r="B444" s="13" t="s">
        <v>622</v>
      </c>
      <c r="C444" s="14" t="s">
        <v>47</v>
      </c>
      <c r="D444" s="14" t="s">
        <v>19</v>
      </c>
      <c r="E444" s="14" t="s">
        <v>827</v>
      </c>
      <c r="F444" s="15" t="s">
        <v>88</v>
      </c>
      <c r="G444" s="15">
        <v>6258</v>
      </c>
      <c r="H444" s="15">
        <v>5</v>
      </c>
    </row>
    <row r="445" spans="1:8" ht="49.5" x14ac:dyDescent="0.25">
      <c r="A445" s="13">
        <f t="shared" si="7"/>
        <v>437</v>
      </c>
      <c r="B445" s="13" t="s">
        <v>623</v>
      </c>
      <c r="C445" s="14" t="s">
        <v>47</v>
      </c>
      <c r="D445" s="14" t="s">
        <v>19</v>
      </c>
      <c r="E445" s="14" t="s">
        <v>827</v>
      </c>
      <c r="F445" s="15" t="s">
        <v>88</v>
      </c>
      <c r="G445" s="15">
        <v>2596</v>
      </c>
      <c r="H445" s="15">
        <v>3</v>
      </c>
    </row>
    <row r="446" spans="1:8" ht="49.5" x14ac:dyDescent="0.25">
      <c r="A446" s="13">
        <f t="shared" si="7"/>
        <v>438</v>
      </c>
      <c r="B446" s="13" t="s">
        <v>624</v>
      </c>
      <c r="C446" s="14" t="s">
        <v>43</v>
      </c>
      <c r="D446" s="14" t="s">
        <v>44</v>
      </c>
      <c r="E446" s="14" t="s">
        <v>75</v>
      </c>
      <c r="F446" s="15" t="s">
        <v>90</v>
      </c>
      <c r="G446" s="15">
        <v>69.454999999999998</v>
      </c>
      <c r="H446" s="15">
        <v>1</v>
      </c>
    </row>
    <row r="447" spans="1:8" ht="49.5" x14ac:dyDescent="0.25">
      <c r="A447" s="13">
        <f t="shared" si="7"/>
        <v>439</v>
      </c>
      <c r="B447" s="13" t="s">
        <v>625</v>
      </c>
      <c r="C447" s="14" t="s">
        <v>43</v>
      </c>
      <c r="D447" s="14" t="s">
        <v>44</v>
      </c>
      <c r="E447" s="14" t="s">
        <v>75</v>
      </c>
      <c r="F447" s="15" t="s">
        <v>90</v>
      </c>
      <c r="G447" s="15">
        <v>250.64400000000001</v>
      </c>
      <c r="H447" s="15">
        <v>2</v>
      </c>
    </row>
    <row r="448" spans="1:8" ht="33" x14ac:dyDescent="0.25">
      <c r="A448" s="13">
        <f t="shared" si="7"/>
        <v>440</v>
      </c>
      <c r="B448" s="13" t="s">
        <v>626</v>
      </c>
      <c r="C448" s="14" t="s">
        <v>37</v>
      </c>
      <c r="D448" s="14" t="s">
        <v>38</v>
      </c>
      <c r="E448" s="14" t="s">
        <v>67</v>
      </c>
      <c r="F448" s="15" t="s">
        <v>90</v>
      </c>
      <c r="G448" s="15">
        <v>2.7850000000000001</v>
      </c>
      <c r="H448" s="15">
        <v>1</v>
      </c>
    </row>
    <row r="449" spans="1:8" ht="33" x14ac:dyDescent="0.25">
      <c r="A449" s="13">
        <f t="shared" si="7"/>
        <v>441</v>
      </c>
      <c r="B449" s="13" t="s">
        <v>627</v>
      </c>
      <c r="C449" s="14" t="s">
        <v>51</v>
      </c>
      <c r="D449" s="14" t="s">
        <v>52</v>
      </c>
      <c r="E449" s="14" t="s">
        <v>78</v>
      </c>
      <c r="F449" s="15" t="s">
        <v>88</v>
      </c>
      <c r="G449" s="15">
        <v>816</v>
      </c>
      <c r="H449" s="15">
        <v>7</v>
      </c>
    </row>
    <row r="450" spans="1:8" ht="33" x14ac:dyDescent="0.25">
      <c r="A450" s="13">
        <f t="shared" si="7"/>
        <v>442</v>
      </c>
      <c r="B450" s="13" t="s">
        <v>628</v>
      </c>
      <c r="C450" s="14" t="s">
        <v>51</v>
      </c>
      <c r="D450" s="14" t="s">
        <v>52</v>
      </c>
      <c r="E450" s="14" t="s">
        <v>70</v>
      </c>
      <c r="F450" s="15" t="s">
        <v>88</v>
      </c>
      <c r="G450" s="15">
        <v>172</v>
      </c>
      <c r="H450" s="15">
        <v>1</v>
      </c>
    </row>
    <row r="451" spans="1:8" ht="33" x14ac:dyDescent="0.25">
      <c r="A451" s="13">
        <f t="shared" si="7"/>
        <v>443</v>
      </c>
      <c r="B451" s="13" t="s">
        <v>629</v>
      </c>
      <c r="C451" s="14" t="s">
        <v>51</v>
      </c>
      <c r="D451" s="14" t="s">
        <v>52</v>
      </c>
      <c r="E451" s="14" t="s">
        <v>76</v>
      </c>
      <c r="F451" s="15" t="s">
        <v>88</v>
      </c>
      <c r="G451" s="15">
        <v>321</v>
      </c>
      <c r="H451" s="15">
        <v>18</v>
      </c>
    </row>
    <row r="452" spans="1:8" ht="33" x14ac:dyDescent="0.25">
      <c r="A452" s="13">
        <f t="shared" si="7"/>
        <v>444</v>
      </c>
      <c r="B452" s="13" t="s">
        <v>630</v>
      </c>
      <c r="C452" s="14" t="s">
        <v>51</v>
      </c>
      <c r="D452" s="14" t="s">
        <v>52</v>
      </c>
      <c r="E452" s="14" t="s">
        <v>896</v>
      </c>
      <c r="F452" s="15" t="s">
        <v>88</v>
      </c>
      <c r="G452" s="15">
        <v>1540</v>
      </c>
      <c r="H452" s="15">
        <v>5</v>
      </c>
    </row>
    <row r="453" spans="1:8" ht="33" x14ac:dyDescent="0.25">
      <c r="A453" s="13">
        <f t="shared" si="7"/>
        <v>445</v>
      </c>
      <c r="B453" s="13" t="s">
        <v>631</v>
      </c>
      <c r="C453" s="14" t="s">
        <v>51</v>
      </c>
      <c r="D453" s="14" t="s">
        <v>52</v>
      </c>
      <c r="E453" s="14" t="s">
        <v>169</v>
      </c>
      <c r="F453" s="15" t="s">
        <v>88</v>
      </c>
      <c r="G453" s="15">
        <v>140</v>
      </c>
      <c r="H453" s="15">
        <v>1</v>
      </c>
    </row>
    <row r="454" spans="1:8" ht="33" x14ac:dyDescent="0.25">
      <c r="A454" s="13">
        <f t="shared" si="7"/>
        <v>446</v>
      </c>
      <c r="B454" s="13" t="s">
        <v>632</v>
      </c>
      <c r="C454" s="14" t="s">
        <v>51</v>
      </c>
      <c r="D454" s="14" t="s">
        <v>52</v>
      </c>
      <c r="E454" s="14" t="s">
        <v>76</v>
      </c>
      <c r="F454" s="15" t="s">
        <v>88</v>
      </c>
      <c r="G454" s="15">
        <v>498</v>
      </c>
      <c r="H454" s="15">
        <v>4</v>
      </c>
    </row>
    <row r="455" spans="1:8" ht="33" x14ac:dyDescent="0.25">
      <c r="A455" s="13">
        <f t="shared" si="7"/>
        <v>447</v>
      </c>
      <c r="B455" s="13" t="s">
        <v>633</v>
      </c>
      <c r="C455" s="14" t="s">
        <v>51</v>
      </c>
      <c r="D455" s="14" t="s">
        <v>52</v>
      </c>
      <c r="E455" s="14" t="s">
        <v>70</v>
      </c>
      <c r="F455" s="15" t="s">
        <v>88</v>
      </c>
      <c r="G455" s="15">
        <v>86</v>
      </c>
      <c r="H455" s="15">
        <v>1</v>
      </c>
    </row>
    <row r="456" spans="1:8" ht="33" x14ac:dyDescent="0.25">
      <c r="A456" s="13">
        <f t="shared" si="7"/>
        <v>448</v>
      </c>
      <c r="B456" s="13" t="s">
        <v>634</v>
      </c>
      <c r="C456" s="14" t="s">
        <v>51</v>
      </c>
      <c r="D456" s="14" t="s">
        <v>52</v>
      </c>
      <c r="E456" s="14" t="s">
        <v>76</v>
      </c>
      <c r="F456" s="15" t="s">
        <v>88</v>
      </c>
      <c r="G456" s="15">
        <v>3572</v>
      </c>
      <c r="H456" s="15">
        <v>17</v>
      </c>
    </row>
    <row r="457" spans="1:8" ht="33" x14ac:dyDescent="0.25">
      <c r="A457" s="13">
        <f t="shared" si="7"/>
        <v>449</v>
      </c>
      <c r="B457" s="13" t="s">
        <v>635</v>
      </c>
      <c r="C457" s="14" t="s">
        <v>51</v>
      </c>
      <c r="D457" s="14" t="s">
        <v>52</v>
      </c>
      <c r="E457" s="14" t="s">
        <v>897</v>
      </c>
      <c r="F457" s="15" t="s">
        <v>88</v>
      </c>
      <c r="G457" s="15">
        <v>10</v>
      </c>
      <c r="H457" s="15">
        <v>1</v>
      </c>
    </row>
    <row r="458" spans="1:8" ht="33" x14ac:dyDescent="0.25">
      <c r="A458" s="13">
        <f t="shared" si="7"/>
        <v>450</v>
      </c>
      <c r="B458" s="13" t="s">
        <v>636</v>
      </c>
      <c r="C458" s="14" t="s">
        <v>51</v>
      </c>
      <c r="D458" s="14" t="s">
        <v>52</v>
      </c>
      <c r="E458" s="14" t="s">
        <v>76</v>
      </c>
      <c r="F458" s="15" t="s">
        <v>88</v>
      </c>
      <c r="G458" s="15">
        <v>960</v>
      </c>
      <c r="H458" s="15">
        <v>27</v>
      </c>
    </row>
    <row r="459" spans="1:8" ht="33" x14ac:dyDescent="0.25">
      <c r="A459" s="13">
        <f t="shared" ref="A459:A478" si="8">+A458+1</f>
        <v>451</v>
      </c>
      <c r="B459" s="13" t="s">
        <v>637</v>
      </c>
      <c r="C459" s="14" t="s">
        <v>51</v>
      </c>
      <c r="D459" s="14" t="s">
        <v>52</v>
      </c>
      <c r="E459" s="14" t="s">
        <v>177</v>
      </c>
      <c r="F459" s="15" t="s">
        <v>88</v>
      </c>
      <c r="G459" s="15">
        <v>100</v>
      </c>
      <c r="H459" s="15">
        <v>1</v>
      </c>
    </row>
    <row r="460" spans="1:8" ht="33" x14ac:dyDescent="0.25">
      <c r="A460" s="13">
        <f t="shared" si="8"/>
        <v>452</v>
      </c>
      <c r="B460" s="13" t="s">
        <v>638</v>
      </c>
      <c r="C460" s="14" t="s">
        <v>12</v>
      </c>
      <c r="D460" s="14" t="s">
        <v>13</v>
      </c>
      <c r="E460" s="14" t="s">
        <v>66</v>
      </c>
      <c r="F460" s="15" t="s">
        <v>88</v>
      </c>
      <c r="G460" s="15">
        <v>3040</v>
      </c>
      <c r="H460" s="15">
        <v>2</v>
      </c>
    </row>
    <row r="461" spans="1:8" ht="49.5" x14ac:dyDescent="0.25">
      <c r="A461" s="13">
        <f t="shared" si="8"/>
        <v>453</v>
      </c>
      <c r="B461" s="13" t="s">
        <v>639</v>
      </c>
      <c r="C461" s="14" t="s">
        <v>43</v>
      </c>
      <c r="D461" s="14" t="s">
        <v>44</v>
      </c>
      <c r="E461" s="14" t="s">
        <v>75</v>
      </c>
      <c r="F461" s="15" t="s">
        <v>90</v>
      </c>
      <c r="G461" s="15">
        <v>70.234999999999999</v>
      </c>
      <c r="H461" s="15">
        <v>1</v>
      </c>
    </row>
    <row r="462" spans="1:8" ht="33" x14ac:dyDescent="0.25">
      <c r="A462" s="13">
        <f t="shared" si="8"/>
        <v>454</v>
      </c>
      <c r="B462" s="13" t="s">
        <v>640</v>
      </c>
      <c r="C462" s="14" t="s">
        <v>35</v>
      </c>
      <c r="D462" s="14" t="s">
        <v>36</v>
      </c>
      <c r="E462" s="14" t="s">
        <v>96</v>
      </c>
      <c r="F462" s="15" t="s">
        <v>901</v>
      </c>
      <c r="G462" s="15">
        <v>2517</v>
      </c>
      <c r="H462" s="15">
        <v>3</v>
      </c>
    </row>
    <row r="463" spans="1:8" ht="33" x14ac:dyDescent="0.25">
      <c r="A463" s="13">
        <f t="shared" si="8"/>
        <v>455</v>
      </c>
      <c r="B463" s="13" t="s">
        <v>641</v>
      </c>
      <c r="C463" s="14" t="s">
        <v>22</v>
      </c>
      <c r="D463" s="14" t="s">
        <v>23</v>
      </c>
      <c r="E463" s="14" t="s">
        <v>70</v>
      </c>
      <c r="F463" s="15" t="s">
        <v>87</v>
      </c>
      <c r="G463" s="15">
        <v>280</v>
      </c>
      <c r="H463" s="15">
        <v>2</v>
      </c>
    </row>
    <row r="464" spans="1:8" ht="33" x14ac:dyDescent="0.25">
      <c r="A464" s="13">
        <f t="shared" si="8"/>
        <v>456</v>
      </c>
      <c r="B464" s="13" t="s">
        <v>642</v>
      </c>
      <c r="C464" s="14" t="s">
        <v>22</v>
      </c>
      <c r="D464" s="14" t="s">
        <v>23</v>
      </c>
      <c r="E464" s="14" t="s">
        <v>70</v>
      </c>
      <c r="F464" s="15" t="s">
        <v>87</v>
      </c>
      <c r="G464" s="15">
        <v>174</v>
      </c>
      <c r="H464" s="15">
        <v>2</v>
      </c>
    </row>
    <row r="465" spans="1:8" ht="33" x14ac:dyDescent="0.25">
      <c r="A465" s="13">
        <f t="shared" si="8"/>
        <v>457</v>
      </c>
      <c r="B465" s="13" t="s">
        <v>643</v>
      </c>
      <c r="C465" s="14" t="s">
        <v>22</v>
      </c>
      <c r="D465" s="14" t="s">
        <v>23</v>
      </c>
      <c r="E465" s="14" t="s">
        <v>70</v>
      </c>
      <c r="F465" s="15" t="s">
        <v>87</v>
      </c>
      <c r="G465" s="15">
        <v>168</v>
      </c>
      <c r="H465" s="15">
        <v>1</v>
      </c>
    </row>
    <row r="466" spans="1:8" ht="33" x14ac:dyDescent="0.25">
      <c r="A466" s="13">
        <f t="shared" si="8"/>
        <v>458</v>
      </c>
      <c r="B466" s="13" t="s">
        <v>644</v>
      </c>
      <c r="C466" s="14" t="s">
        <v>22</v>
      </c>
      <c r="D466" s="14" t="s">
        <v>23</v>
      </c>
      <c r="E466" s="14" t="s">
        <v>70</v>
      </c>
      <c r="F466" s="15" t="s">
        <v>87</v>
      </c>
      <c r="G466" s="15">
        <v>112</v>
      </c>
      <c r="H466" s="15">
        <v>1</v>
      </c>
    </row>
    <row r="467" spans="1:8" ht="33" x14ac:dyDescent="0.25">
      <c r="A467" s="13">
        <f t="shared" si="8"/>
        <v>459</v>
      </c>
      <c r="B467" s="13" t="s">
        <v>645</v>
      </c>
      <c r="C467" s="14" t="s">
        <v>22</v>
      </c>
      <c r="D467" s="14" t="s">
        <v>23</v>
      </c>
      <c r="E467" s="14" t="s">
        <v>70</v>
      </c>
      <c r="F467" s="15" t="s">
        <v>87</v>
      </c>
      <c r="G467" s="15">
        <v>168</v>
      </c>
      <c r="H467" s="15">
        <v>1</v>
      </c>
    </row>
    <row r="468" spans="1:8" ht="49.5" x14ac:dyDescent="0.25">
      <c r="A468" s="13">
        <f t="shared" si="8"/>
        <v>460</v>
      </c>
      <c r="B468" s="13" t="s">
        <v>646</v>
      </c>
      <c r="C468" s="14" t="s">
        <v>122</v>
      </c>
      <c r="D468" s="14" t="s">
        <v>59</v>
      </c>
      <c r="E468" s="14" t="s">
        <v>69</v>
      </c>
      <c r="F468" s="15" t="s">
        <v>139</v>
      </c>
      <c r="G468" s="15">
        <v>2200</v>
      </c>
      <c r="H468" s="15">
        <v>3</v>
      </c>
    </row>
    <row r="469" spans="1:8" ht="33" x14ac:dyDescent="0.25">
      <c r="A469" s="13">
        <f t="shared" si="8"/>
        <v>461</v>
      </c>
      <c r="B469" s="13" t="s">
        <v>647</v>
      </c>
      <c r="C469" s="14" t="s">
        <v>51</v>
      </c>
      <c r="D469" s="14" t="s">
        <v>52</v>
      </c>
      <c r="E469" s="14" t="s">
        <v>76</v>
      </c>
      <c r="F469" s="15" t="s">
        <v>92</v>
      </c>
      <c r="G469" s="15">
        <v>1</v>
      </c>
      <c r="H469" s="15">
        <v>1</v>
      </c>
    </row>
    <row r="470" spans="1:8" ht="33" x14ac:dyDescent="0.25">
      <c r="A470" s="13">
        <f t="shared" si="8"/>
        <v>462</v>
      </c>
      <c r="B470" s="13" t="s">
        <v>648</v>
      </c>
      <c r="C470" s="14" t="s">
        <v>51</v>
      </c>
      <c r="D470" s="14" t="s">
        <v>52</v>
      </c>
      <c r="E470" s="14" t="s">
        <v>106</v>
      </c>
      <c r="F470" s="15" t="s">
        <v>92</v>
      </c>
      <c r="G470" s="15">
        <v>1256</v>
      </c>
      <c r="H470" s="15">
        <v>22</v>
      </c>
    </row>
    <row r="471" spans="1:8" ht="33" x14ac:dyDescent="0.25">
      <c r="A471" s="13">
        <f t="shared" si="8"/>
        <v>463</v>
      </c>
      <c r="B471" s="13" t="s">
        <v>649</v>
      </c>
      <c r="C471" s="14" t="s">
        <v>22</v>
      </c>
      <c r="D471" s="14" t="s">
        <v>23</v>
      </c>
      <c r="E471" s="14" t="s">
        <v>76</v>
      </c>
      <c r="F471" s="15" t="s">
        <v>87</v>
      </c>
      <c r="G471" s="15">
        <v>1000</v>
      </c>
      <c r="H471" s="15">
        <v>1</v>
      </c>
    </row>
    <row r="472" spans="1:8" ht="33" x14ac:dyDescent="0.25">
      <c r="A472" s="13">
        <f t="shared" si="8"/>
        <v>464</v>
      </c>
      <c r="B472" s="13" t="s">
        <v>650</v>
      </c>
      <c r="C472" s="14" t="s">
        <v>22</v>
      </c>
      <c r="D472" s="14" t="s">
        <v>23</v>
      </c>
      <c r="E472" s="14" t="s">
        <v>76</v>
      </c>
      <c r="F472" s="15" t="s">
        <v>87</v>
      </c>
      <c r="G472" s="15">
        <v>1000</v>
      </c>
      <c r="H472" s="15">
        <v>2</v>
      </c>
    </row>
    <row r="473" spans="1:8" ht="49.5" x14ac:dyDescent="0.25">
      <c r="A473" s="13">
        <f t="shared" si="8"/>
        <v>465</v>
      </c>
      <c r="B473" s="13" t="s">
        <v>651</v>
      </c>
      <c r="C473" s="14" t="s">
        <v>48</v>
      </c>
      <c r="D473" s="14" t="s">
        <v>49</v>
      </c>
      <c r="E473" s="14" t="s">
        <v>75</v>
      </c>
      <c r="F473" s="15" t="s">
        <v>121</v>
      </c>
      <c r="G473" s="15">
        <v>42.444000000000003</v>
      </c>
      <c r="H473" s="15">
        <v>1</v>
      </c>
    </row>
    <row r="474" spans="1:8" ht="49.5" x14ac:dyDescent="0.25">
      <c r="A474" s="13">
        <f t="shared" si="8"/>
        <v>466</v>
      </c>
      <c r="B474" s="13" t="s">
        <v>652</v>
      </c>
      <c r="C474" s="14" t="s">
        <v>48</v>
      </c>
      <c r="D474" s="14" t="s">
        <v>49</v>
      </c>
      <c r="E474" s="14" t="s">
        <v>75</v>
      </c>
      <c r="F474" s="15" t="s">
        <v>121</v>
      </c>
      <c r="G474" s="15">
        <v>85.325999999999993</v>
      </c>
      <c r="H474" s="15">
        <v>1</v>
      </c>
    </row>
    <row r="475" spans="1:8" ht="49.5" x14ac:dyDescent="0.25">
      <c r="A475" s="13">
        <f t="shared" si="8"/>
        <v>467</v>
      </c>
      <c r="B475" s="13" t="s">
        <v>653</v>
      </c>
      <c r="C475" s="14" t="s">
        <v>48</v>
      </c>
      <c r="D475" s="14" t="s">
        <v>49</v>
      </c>
      <c r="E475" s="14" t="s">
        <v>75</v>
      </c>
      <c r="F475" s="15" t="s">
        <v>121</v>
      </c>
      <c r="G475" s="15">
        <v>74.319999999999993</v>
      </c>
      <c r="H475" s="15">
        <v>1</v>
      </c>
    </row>
    <row r="476" spans="1:8" ht="33" x14ac:dyDescent="0.25">
      <c r="A476" s="13">
        <f t="shared" si="8"/>
        <v>468</v>
      </c>
      <c r="B476" s="13" t="s">
        <v>654</v>
      </c>
      <c r="C476" s="14" t="s">
        <v>51</v>
      </c>
      <c r="D476" s="14" t="s">
        <v>52</v>
      </c>
      <c r="E476" s="14" t="s">
        <v>76</v>
      </c>
      <c r="F476" s="15" t="s">
        <v>92</v>
      </c>
      <c r="G476" s="15">
        <v>250</v>
      </c>
      <c r="H476" s="15">
        <v>2</v>
      </c>
    </row>
    <row r="477" spans="1:8" ht="33" x14ac:dyDescent="0.25">
      <c r="A477" s="13">
        <f t="shared" si="8"/>
        <v>469</v>
      </c>
      <c r="B477" s="13" t="s">
        <v>654</v>
      </c>
      <c r="C477" s="14" t="s">
        <v>51</v>
      </c>
      <c r="D477" s="14" t="s">
        <v>52</v>
      </c>
      <c r="E477" s="14" t="s">
        <v>76</v>
      </c>
      <c r="F477" s="15" t="s">
        <v>92</v>
      </c>
      <c r="G477" s="15">
        <v>1950</v>
      </c>
      <c r="H477" s="15">
        <v>24</v>
      </c>
    </row>
    <row r="478" spans="1:8" ht="33" x14ac:dyDescent="0.25">
      <c r="A478" s="13">
        <f t="shared" si="8"/>
        <v>470</v>
      </c>
      <c r="B478" s="13" t="s">
        <v>647</v>
      </c>
      <c r="C478" s="14" t="s">
        <v>51</v>
      </c>
      <c r="D478" s="14" t="s">
        <v>52</v>
      </c>
      <c r="E478" s="14" t="s">
        <v>105</v>
      </c>
      <c r="F478" s="15" t="s">
        <v>92</v>
      </c>
      <c r="G478" s="15">
        <v>240</v>
      </c>
      <c r="H478" s="15">
        <v>2</v>
      </c>
    </row>
  </sheetData>
  <autoFilter ref="A8:H396"/>
  <mergeCells count="2">
    <mergeCell ref="A5:H5"/>
    <mergeCell ref="A6:H6"/>
  </mergeCells>
  <conditionalFormatting sqref="D342:D344">
    <cfRule type="notContainsBlanks" dxfId="0" priority="1">
      <formula>LEN(TRIM(D342))&gt;0</formula>
    </cfRule>
  </conditionalFormatting>
  <pageMargins left="0.78740157480314965" right="0.39370078740157483" top="0.74803149606299213" bottom="0.74803149606299213" header="0.31496062992125984" footer="0.51181102362204722"/>
  <pageSetup paperSize="9" scale="90" orientation="landscape" verticalDpi="0" r:id="rId1"/>
  <rowBreaks count="1" manualBreakCount="1">
    <brk id="2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:E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 so du lieu</vt:lpstr>
      <vt:lpstr>Sheet2</vt:lpstr>
      <vt:lpstr>'Co so du lieu'!Print_Area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HANG</cp:lastModifiedBy>
  <cp:lastPrinted>2024-12-04T01:28:33Z</cp:lastPrinted>
  <dcterms:created xsi:type="dcterms:W3CDTF">2015-06-05T18:17:20Z</dcterms:created>
  <dcterms:modified xsi:type="dcterms:W3CDTF">2024-12-04T01:31:59Z</dcterms:modified>
</cp:coreProperties>
</file>