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Co so du lieu" sheetId="1" r:id="rId1"/>
    <sheet name="Sheet2" sheetId="5" r:id="rId2"/>
  </sheets>
  <definedNames>
    <definedName name="_xlnm._FilterDatabase" localSheetId="0" hidden="1">'Co so du lieu'!$A$8:$P$455</definedName>
    <definedName name="_xlnm.Print_Area" localSheetId="0">'Co so du lieu'!$A$1:$H$381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9" i="1" l="1"/>
  <c r="G298" i="1"/>
  <c r="G297" i="1"/>
  <c r="G295" i="1"/>
  <c r="G293" i="1"/>
  <c r="G292" i="1"/>
  <c r="G281" i="1"/>
  <c r="G229" i="1"/>
  <c r="G89" i="1"/>
  <c r="G85" i="1"/>
  <c r="G83" i="1"/>
  <c r="G81" i="1"/>
  <c r="G80" i="1"/>
  <c r="G79" i="1"/>
  <c r="G78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P31" i="1" s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P39" i="1" s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P71" i="1" s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P95" i="1" s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P103" i="1" s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P127" i="1" s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P135" i="1" s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P159" i="1" s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P167" i="1" s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P188" i="1" s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P236" i="1" s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P389" i="1" s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P453" i="1" l="1"/>
  <c r="P421" i="1"/>
  <c r="P64" i="1"/>
  <c r="P44" i="1"/>
  <c r="P32" i="1"/>
  <c r="P339" i="1"/>
  <c r="P335" i="1"/>
  <c r="P327" i="1"/>
  <c r="P319" i="1"/>
  <c r="P311" i="1"/>
  <c r="P454" i="1"/>
  <c r="P374" i="1"/>
  <c r="P248" i="1"/>
  <c r="P233" i="1"/>
  <c r="P217" i="1"/>
  <c r="P209" i="1"/>
  <c r="P422" i="1"/>
  <c r="P406" i="1"/>
  <c r="P390" i="1"/>
  <c r="P373" i="1"/>
  <c r="P357" i="1"/>
  <c r="P28" i="1"/>
  <c r="P342" i="1"/>
  <c r="P340" i="1"/>
  <c r="P232" i="1"/>
  <c r="P224" i="1"/>
  <c r="P200" i="1"/>
  <c r="P338" i="1"/>
  <c r="P330" i="1"/>
  <c r="P316" i="1"/>
  <c r="P284" i="1"/>
  <c r="P89" i="1"/>
  <c r="P81" i="1"/>
  <c r="P57" i="1"/>
  <c r="P370" i="1"/>
  <c r="P366" i="1"/>
  <c r="P25" i="1"/>
  <c r="P437" i="1"/>
  <c r="P332" i="1"/>
  <c r="P324" i="1"/>
  <c r="P322" i="1"/>
  <c r="P314" i="1"/>
  <c r="P308" i="1"/>
  <c r="P276" i="1"/>
  <c r="P405" i="1"/>
  <c r="P372" i="1"/>
  <c r="P358" i="1"/>
  <c r="P438" i="1"/>
  <c r="P381" i="1"/>
  <c r="P377" i="1"/>
  <c r="P375" i="1"/>
  <c r="P249" i="1"/>
  <c r="P241" i="1"/>
  <c r="P186" i="1"/>
  <c r="P180" i="1"/>
  <c r="P178" i="1"/>
  <c r="P176" i="1"/>
  <c r="P156" i="1"/>
  <c r="P154" i="1"/>
  <c r="P152" i="1"/>
  <c r="P148" i="1"/>
  <c r="P146" i="1"/>
  <c r="P140" i="1"/>
  <c r="P124" i="1"/>
  <c r="P122" i="1"/>
  <c r="P116" i="1"/>
  <c r="P114" i="1"/>
  <c r="P112" i="1"/>
  <c r="P108" i="1"/>
  <c r="P92" i="1"/>
  <c r="P16" i="1"/>
  <c r="P296" i="1"/>
  <c r="P281" i="1"/>
  <c r="P271" i="1"/>
  <c r="P263" i="1"/>
  <c r="P255" i="1"/>
  <c r="P220" i="1"/>
  <c r="P218" i="1"/>
  <c r="P212" i="1"/>
  <c r="P210" i="1"/>
  <c r="P208" i="1"/>
  <c r="P204" i="1"/>
  <c r="P172" i="1"/>
  <c r="P168" i="1"/>
  <c r="P160" i="1"/>
  <c r="P153" i="1"/>
  <c r="P145" i="1"/>
  <c r="P121" i="1"/>
  <c r="P113" i="1"/>
  <c r="P63" i="1"/>
  <c r="P26" i="1"/>
  <c r="P24" i="1"/>
  <c r="P20" i="1"/>
  <c r="P445" i="1"/>
  <c r="P441" i="1"/>
  <c r="P439" i="1"/>
  <c r="P436" i="1"/>
  <c r="P434" i="1"/>
  <c r="P430" i="1"/>
  <c r="P413" i="1"/>
  <c r="P409" i="1"/>
  <c r="P407" i="1"/>
  <c r="P404" i="1"/>
  <c r="P402" i="1"/>
  <c r="P398" i="1"/>
  <c r="P280" i="1"/>
  <c r="P223" i="1"/>
  <c r="P199" i="1"/>
  <c r="P191" i="1"/>
  <c r="P136" i="1"/>
  <c r="P104" i="1"/>
  <c r="P96" i="1"/>
  <c r="P49" i="1"/>
  <c r="P15" i="1"/>
  <c r="P455" i="1"/>
  <c r="P452" i="1"/>
  <c r="P450" i="1"/>
  <c r="P446" i="1"/>
  <c r="P429" i="1"/>
  <c r="P425" i="1"/>
  <c r="P423" i="1"/>
  <c r="P420" i="1"/>
  <c r="P418" i="1"/>
  <c r="P414" i="1"/>
  <c r="P397" i="1"/>
  <c r="P393" i="1"/>
  <c r="P391" i="1"/>
  <c r="P388" i="1"/>
  <c r="P386" i="1"/>
  <c r="P382" i="1"/>
  <c r="P365" i="1"/>
  <c r="P361" i="1"/>
  <c r="P359" i="1"/>
  <c r="P356" i="1"/>
  <c r="P354" i="1"/>
  <c r="P350" i="1"/>
  <c r="P305" i="1"/>
  <c r="P297" i="1"/>
  <c r="P289" i="1"/>
  <c r="P274" i="1"/>
  <c r="P268" i="1"/>
  <c r="P266" i="1"/>
  <c r="P260" i="1"/>
  <c r="P258" i="1"/>
  <c r="P256" i="1"/>
  <c r="P252" i="1"/>
  <c r="P185" i="1"/>
  <c r="P177" i="1"/>
  <c r="P90" i="1"/>
  <c r="P88" i="1"/>
  <c r="P84" i="1"/>
  <c r="P82" i="1"/>
  <c r="P76" i="1"/>
  <c r="P60" i="1"/>
  <c r="P58" i="1"/>
  <c r="P56" i="1"/>
  <c r="P52" i="1"/>
  <c r="P50" i="1"/>
  <c r="P225" i="1"/>
  <c r="P215" i="1"/>
  <c r="P207" i="1"/>
  <c r="P202" i="1"/>
  <c r="P196" i="1"/>
  <c r="P194" i="1"/>
  <c r="P192" i="1"/>
  <c r="P184" i="1"/>
  <c r="P169" i="1"/>
  <c r="P161" i="1"/>
  <c r="P151" i="1"/>
  <c r="P143" i="1"/>
  <c r="P138" i="1"/>
  <c r="P132" i="1"/>
  <c r="P130" i="1"/>
  <c r="P128" i="1"/>
  <c r="P120" i="1"/>
  <c r="P105" i="1"/>
  <c r="P97" i="1"/>
  <c r="P87" i="1"/>
  <c r="P79" i="1"/>
  <c r="P74" i="1"/>
  <c r="P72" i="1"/>
  <c r="P68" i="1"/>
  <c r="P66" i="1"/>
  <c r="P48" i="1"/>
  <c r="P41" i="1"/>
  <c r="P33" i="1"/>
  <c r="P23" i="1"/>
  <c r="P18" i="1"/>
  <c r="P12" i="1"/>
  <c r="P10" i="1"/>
  <c r="P348" i="1"/>
  <c r="P346" i="1"/>
  <c r="P344" i="1"/>
  <c r="P337" i="1"/>
  <c r="P329" i="1"/>
  <c r="P321" i="1"/>
  <c r="P306" i="1"/>
  <c r="P304" i="1"/>
  <c r="P300" i="1"/>
  <c r="P298" i="1"/>
  <c r="P292" i="1"/>
  <c r="P290" i="1"/>
  <c r="P273" i="1"/>
  <c r="P250" i="1"/>
  <c r="P244" i="1"/>
  <c r="P242" i="1"/>
  <c r="P449" i="1"/>
  <c r="P447" i="1"/>
  <c r="P444" i="1"/>
  <c r="P442" i="1"/>
  <c r="P433" i="1"/>
  <c r="P431" i="1"/>
  <c r="P428" i="1"/>
  <c r="P426" i="1"/>
  <c r="P417" i="1"/>
  <c r="P415" i="1"/>
  <c r="P412" i="1"/>
  <c r="P410" i="1"/>
  <c r="P401" i="1"/>
  <c r="P399" i="1"/>
  <c r="P396" i="1"/>
  <c r="P394" i="1"/>
  <c r="P385" i="1"/>
  <c r="P383" i="1"/>
  <c r="P380" i="1"/>
  <c r="P378" i="1"/>
  <c r="P369" i="1"/>
  <c r="P367" i="1"/>
  <c r="P364" i="1"/>
  <c r="P362" i="1"/>
  <c r="P353" i="1"/>
  <c r="P351" i="1"/>
  <c r="P347" i="1"/>
  <c r="P328" i="1"/>
  <c r="P313" i="1"/>
  <c r="P303" i="1"/>
  <c r="P295" i="1"/>
  <c r="P287" i="1"/>
  <c r="P282" i="1"/>
  <c r="P265" i="1"/>
  <c r="P257" i="1"/>
  <c r="P247" i="1"/>
  <c r="P239" i="1"/>
  <c r="P234" i="1"/>
  <c r="P228" i="1"/>
  <c r="P226" i="1"/>
  <c r="P216" i="1"/>
  <c r="P201" i="1"/>
  <c r="P193" i="1"/>
  <c r="P183" i="1"/>
  <c r="P175" i="1"/>
  <c r="P170" i="1"/>
  <c r="P164" i="1"/>
  <c r="P162" i="1"/>
  <c r="P144" i="1"/>
  <c r="P137" i="1"/>
  <c r="P129" i="1"/>
  <c r="P119" i="1"/>
  <c r="P111" i="1"/>
  <c r="P106" i="1"/>
  <c r="P100" i="1"/>
  <c r="P98" i="1"/>
  <c r="P80" i="1"/>
  <c r="P73" i="1"/>
  <c r="P65" i="1"/>
  <c r="P55" i="1"/>
  <c r="P47" i="1"/>
  <c r="P42" i="1"/>
  <c r="P40" i="1"/>
  <c r="P36" i="1"/>
  <c r="P34" i="1"/>
  <c r="P17" i="1"/>
  <c r="P312" i="1"/>
  <c r="P279" i="1"/>
  <c r="P264" i="1"/>
  <c r="P231" i="1"/>
  <c r="P320" i="1"/>
  <c r="P288" i="1"/>
  <c r="P240" i="1"/>
  <c r="P451" i="1"/>
  <c r="P440" i="1"/>
  <c r="P432" i="1"/>
  <c r="P427" i="1"/>
  <c r="P424" i="1"/>
  <c r="P419" i="1"/>
  <c r="P416" i="1"/>
  <c r="P411" i="1"/>
  <c r="P408" i="1"/>
  <c r="P403" i="1"/>
  <c r="P400" i="1"/>
  <c r="P395" i="1"/>
  <c r="P392" i="1"/>
  <c r="P387" i="1"/>
  <c r="P384" i="1"/>
  <c r="P379" i="1"/>
  <c r="P376" i="1"/>
  <c r="P371" i="1"/>
  <c r="P368" i="1"/>
  <c r="P363" i="1"/>
  <c r="P360" i="1"/>
  <c r="P355" i="1"/>
  <c r="P352" i="1"/>
  <c r="P345" i="1"/>
  <c r="P448" i="1"/>
  <c r="P443" i="1"/>
  <c r="P435" i="1"/>
  <c r="P336" i="1"/>
  <c r="P272" i="1"/>
  <c r="P343" i="1"/>
  <c r="P333" i="1"/>
  <c r="P331" i="1"/>
  <c r="P326" i="1"/>
  <c r="P317" i="1"/>
  <c r="P315" i="1"/>
  <c r="P310" i="1"/>
  <c r="P301" i="1"/>
  <c r="P299" i="1"/>
  <c r="P294" i="1"/>
  <c r="P285" i="1"/>
  <c r="P283" i="1"/>
  <c r="P278" i="1"/>
  <c r="P269" i="1"/>
  <c r="P267" i="1"/>
  <c r="P262" i="1"/>
  <c r="P253" i="1"/>
  <c r="P251" i="1"/>
  <c r="P246" i="1"/>
  <c r="P237" i="1"/>
  <c r="P235" i="1"/>
  <c r="P230" i="1"/>
  <c r="P221" i="1"/>
  <c r="P219" i="1"/>
  <c r="P214" i="1"/>
  <c r="P205" i="1"/>
  <c r="P203" i="1"/>
  <c r="P198" i="1"/>
  <c r="P189" i="1"/>
  <c r="P187" i="1"/>
  <c r="P182" i="1"/>
  <c r="P173" i="1"/>
  <c r="P171" i="1"/>
  <c r="P166" i="1"/>
  <c r="P157" i="1"/>
  <c r="P155" i="1"/>
  <c r="P150" i="1"/>
  <c r="P141" i="1"/>
  <c r="P139" i="1"/>
  <c r="P134" i="1"/>
  <c r="P125" i="1"/>
  <c r="P123" i="1"/>
  <c r="P118" i="1"/>
  <c r="P109" i="1"/>
  <c r="P107" i="1"/>
  <c r="P102" i="1"/>
  <c r="P93" i="1"/>
  <c r="P91" i="1"/>
  <c r="P86" i="1"/>
  <c r="P77" i="1"/>
  <c r="P75" i="1"/>
  <c r="P70" i="1"/>
  <c r="P61" i="1"/>
  <c r="P59" i="1"/>
  <c r="P54" i="1"/>
  <c r="P45" i="1"/>
  <c r="P43" i="1"/>
  <c r="P38" i="1"/>
  <c r="P29" i="1"/>
  <c r="P27" i="1"/>
  <c r="P22" i="1"/>
  <c r="P13" i="1"/>
  <c r="P11" i="1"/>
  <c r="P334" i="1"/>
  <c r="P325" i="1"/>
  <c r="P323" i="1"/>
  <c r="P318" i="1"/>
  <c r="P309" i="1"/>
  <c r="P307" i="1"/>
  <c r="P302" i="1"/>
  <c r="P293" i="1"/>
  <c r="P291" i="1"/>
  <c r="P286" i="1"/>
  <c r="P277" i="1"/>
  <c r="P275" i="1"/>
  <c r="P270" i="1"/>
  <c r="P261" i="1"/>
  <c r="P259" i="1"/>
  <c r="P254" i="1"/>
  <c r="P245" i="1"/>
  <c r="P243" i="1"/>
  <c r="P238" i="1"/>
  <c r="P229" i="1"/>
  <c r="P227" i="1"/>
  <c r="P222" i="1"/>
  <c r="P213" i="1"/>
  <c r="P211" i="1"/>
  <c r="P206" i="1"/>
  <c r="P197" i="1"/>
  <c r="P195" i="1"/>
  <c r="P190" i="1"/>
  <c r="P181" i="1"/>
  <c r="P179" i="1"/>
  <c r="P174" i="1"/>
  <c r="P165" i="1"/>
  <c r="P163" i="1"/>
  <c r="P158" i="1"/>
  <c r="P149" i="1"/>
  <c r="P147" i="1"/>
  <c r="P142" i="1"/>
  <c r="P133" i="1"/>
  <c r="P131" i="1"/>
  <c r="P126" i="1"/>
  <c r="P117" i="1"/>
  <c r="P115" i="1"/>
  <c r="P110" i="1"/>
  <c r="P101" i="1"/>
  <c r="P99" i="1"/>
  <c r="P94" i="1"/>
  <c r="P85" i="1"/>
  <c r="P83" i="1"/>
  <c r="P78" i="1"/>
  <c r="P69" i="1"/>
  <c r="P67" i="1"/>
  <c r="P62" i="1"/>
  <c r="P53" i="1"/>
  <c r="P51" i="1"/>
  <c r="P46" i="1"/>
  <c r="P37" i="1"/>
  <c r="P35" i="1"/>
  <c r="P30" i="1"/>
  <c r="P21" i="1"/>
  <c r="P19" i="1"/>
  <c r="P14" i="1"/>
  <c r="P349" i="1"/>
  <c r="P341" i="1"/>
  <c r="N9" i="1"/>
  <c r="O9" i="1"/>
  <c r="P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</calcChain>
</file>

<file path=xl/sharedStrings.xml><?xml version="1.0" encoding="utf-8"?>
<sst xmlns="http://schemas.openxmlformats.org/spreadsheetml/2006/main" count="3149" uniqueCount="1307">
  <si>
    <t>STT</t>
  </si>
  <si>
    <t>Mã hồ sơ</t>
  </si>
  <si>
    <t>Tên tổ chức, cá nhân</t>
  </si>
  <si>
    <t>Địa chỉ</t>
  </si>
  <si>
    <t>Tên hàng hóa</t>
  </si>
  <si>
    <t>Đơn vị tính</t>
  </si>
  <si>
    <t>Số lượng/ khối lượng</t>
  </si>
  <si>
    <t>Số lô</t>
  </si>
  <si>
    <t xml:space="preserve">     UBND THÀNH PHỐ HÀ NỘI</t>
  </si>
  <si>
    <t>SỞ KHOA HỌC VÀ CÔNG NGHỆ</t>
  </si>
  <si>
    <t xml:space="preserve">CƠ SỞ DỮ LIỆU </t>
  </si>
  <si>
    <t>H26.7-240506-0007</t>
  </si>
  <si>
    <t>H26.7-</t>
  </si>
  <si>
    <t>Mã 1 cửa</t>
  </si>
  <si>
    <t>Cố định</t>
  </si>
  <si>
    <t xml:space="preserve"> Mã Hồ sơ</t>
  </si>
  <si>
    <t>2 dữ liệu bên trái</t>
  </si>
  <si>
    <t>4 dữ liệu bên phải</t>
  </si>
  <si>
    <t>Các tổ chức, cá nhân đăng ký và miễn giảm kiểm tra Nhà nước về chất lượng sản phẩm, hàng hóa nhóm 2 nhập khẩu</t>
  </si>
  <si>
    <t xml:space="preserve">Công ty cổ phần Tập đoàn Sunhouse </t>
  </si>
  <si>
    <t>139 đường Nguyễn Thái Học, phường Điện Biên, quận Ba Đình, Hà Nội</t>
  </si>
  <si>
    <t>Công ty TNHH Tajima Steel Việt Nam</t>
  </si>
  <si>
    <t>Lô CN6-1, KCN Thạch Thất - Quốc Oai, xã Phùng Xá, huyện Thạch Thất, Hà Nội</t>
  </si>
  <si>
    <t>Công ty TNHH sản xuất phụ tùng Yamaha Motor Việt Nam</t>
  </si>
  <si>
    <t>Lô G1-G2, KCN Thăng Long, xã Võng La, huyện Đông Anh, Hà Nội</t>
  </si>
  <si>
    <t>Công ty TNHH Thương mại và Dịch vụ tổng hợp Vi Thiện Nhân</t>
  </si>
  <si>
    <t>Số 8 Mạc Thị Bưởi, phường Vĩnh Tuy, quận Hai Bà Trưng, Hà Nội</t>
  </si>
  <si>
    <t>Công ty cổ phần xuất nhập khẩu và xây dựng Bình Ngân</t>
  </si>
  <si>
    <t>19 ngõ 84/4 Yên Hòa, Cầu Giấy, Hà Nội</t>
  </si>
  <si>
    <t>Công ty TNHH Makita Việt Nam</t>
  </si>
  <si>
    <t>Kho 4-5-6, Block 16, Đường số 3, KCN VSIP II, phường Hòa Phú, TP THủ Dầu 1, tỉnh Bình Dương</t>
  </si>
  <si>
    <t>Công ty cổ phần Casper SE</t>
  </si>
  <si>
    <t>Số 40, ngã tư Sơn Đồng, xã Sơn Đồng, huyện Hoài Đức, Hà Nội</t>
  </si>
  <si>
    <t>140 đường Nguyễn Thái Học, phường Điện Biên, quận Ba Đình, Hà Nội</t>
  </si>
  <si>
    <t>141 đường Nguyễn Thái Học, phường Điện Biên, quận Ba Đình, Hà Nội</t>
  </si>
  <si>
    <t>142 đường Nguyễn Thái Học, phường Điện Biên, quận Ba Đình, Hà Nội</t>
  </si>
  <si>
    <t>143 đường Nguyễn Thái Học, phường Điện Biên, quận Ba Đình, Hà Nội</t>
  </si>
  <si>
    <t>Công ty Cổ phần GOLDSUN Việt Nam</t>
  </si>
  <si>
    <t>Lô 7. Cụm công nghiệp tập trung vừa và nhỏ, phường Minh Khai, quận Bắc Từ Liêm, Hà Nội</t>
  </si>
  <si>
    <t>Công ty TNHH Volex Việt Nam</t>
  </si>
  <si>
    <t>Lô D-5B, KCN Thăng Long, xã Võng La, Đông Anh, Hà Nội</t>
  </si>
  <si>
    <t>Chi nhánh công ty TNHH LG ELECTRONICS Việt Nam Hải phòng tại Hà Nội</t>
  </si>
  <si>
    <t>Tầng 25,35,36 Keangnam Hanoi Landmark Tower, Lô E6 KĐT mới Cầu GIấy, phường Mễ Trì, quận Nam Từ Liêm, Hà Nội</t>
  </si>
  <si>
    <t>Công ty TNHH RAPIDO</t>
  </si>
  <si>
    <t>Số 4C ngõ 63 Lê Đức Thọ, phường Mỹ Đình, quận Nam Từ Liêm, Hà Nội</t>
  </si>
  <si>
    <t>Công ty Cổ phần Quốc tế Sao Việt</t>
  </si>
  <si>
    <t>Cụm công nghiệp Hà Bình Phương, xã Hà Hồi, huyện Thường Tín, Hà Nội</t>
  </si>
  <si>
    <t>Công ty TNHH Hamagasu Việt Nam</t>
  </si>
  <si>
    <t>Công ty TNHH Moldpia</t>
  </si>
  <si>
    <t>Lô 29A, KCN Quang Minh, thị trấn Quang Minh, huyện Mê Linh, Hà Nội</t>
  </si>
  <si>
    <t>Công ty TNHH Panasonic Appliances Việt Nam</t>
  </si>
  <si>
    <t>Lô B-6, KCN Thăng Long, xã Võng La, huyện Đông Anh, Hà Nội</t>
  </si>
  <si>
    <t xml:space="preserve">Công ty TNHH Hanoi Steel Center </t>
  </si>
  <si>
    <t>Lô M5B KCN Thăng Long, Võng La, Đông Anh, Hà Nội</t>
  </si>
  <si>
    <t>Công ty TNHH HANWA SMC Steel Service Hà Nội</t>
  </si>
  <si>
    <t>KCN Quang Minh, thị trấn Quang Minh, huyện Mê Linh, Hà Nội</t>
  </si>
  <si>
    <t>Công ty TNHH Hitachi Astemo Hà Nội</t>
  </si>
  <si>
    <t>Lô M-6, KCN Thăng Long, Xã Võng La, huyện Đông Anh, Hà Nội</t>
  </si>
  <si>
    <t>Công ty TNHH thiết bị công trình ZQM</t>
  </si>
  <si>
    <t>Số 26, ngách 638/46 đường Ngô Gia Tự, phường Đức Giang, quận Long Biên, Hà Nội</t>
  </si>
  <si>
    <t>Công ty TNHH Công nghiệp Credit Up Việt Nam</t>
  </si>
  <si>
    <t>Lô 45A, KCN Nộ Bài, xã Quang Tiến, huyện Sóc Sơn, Hà Nội</t>
  </si>
  <si>
    <t>Công ty TNHH Thương mại và Dịch vụ tổn hợp Vi Thiện Nhân</t>
  </si>
  <si>
    <t>Công ty cổ phần công nghệ Hợp Long</t>
  </si>
  <si>
    <t>Số 6, ngõ 293 đường Tân Mai, phường Tân Mai, quận Hoàng Mai, Hà Nội</t>
  </si>
  <si>
    <t>Công ty cổ phần vật tư thiết bị công trình Minh Đức</t>
  </si>
  <si>
    <t>Lô đất BT4C-5 và BT4C-6, đường Phúc Lợi, phường Phúc Lợi, quận Long Biên, Hà Nội</t>
  </si>
  <si>
    <t>Công ty TNHH HAL Việt Nam</t>
  </si>
  <si>
    <t>Công ty TNHH Panasonic Việt Nam</t>
  </si>
  <si>
    <t>Lô J1-J2, KCN Thăng Long, xã Kim Chung, huyện Đông Anh, Hà Nội</t>
  </si>
  <si>
    <t>Công ty TNHH Việt Nam Leakless</t>
  </si>
  <si>
    <t>Lô 75, KCN Nội Bài, xã Quang Tiến, huyện Sóc Sơn, Hà Nội</t>
  </si>
  <si>
    <t>Công ty cổ phần thiết bị Viễn Đông</t>
  </si>
  <si>
    <t>Tầng 6, Tòa nhà Viễn Đông, 36 phố Hoàng Cầu, phường Ô Chợ Dừa, quận Đống Đa, Hà Nội</t>
  </si>
  <si>
    <t>Công ty TNHH Kỹ thuật Ktech Việt Nam</t>
  </si>
  <si>
    <t>Lô E6-12, đường 19, Khu đô thị Hà Phong, xã Tiền Phong, huyện Mê Linh, Hà Nội</t>
  </si>
  <si>
    <t>Công ty TNHH xuất nhập khẩu Kim Long</t>
  </si>
  <si>
    <t>Công ty Cổ phần Nguyên Khoa - MIDEA</t>
  </si>
  <si>
    <t>Số nhà 20, ngõ 37, phố Mạc Thị Bưởi, phường Vĩnh Tuy, quận Hai Bà Trưng, Hà Nội</t>
  </si>
  <si>
    <t>Tầng 4, Tòa nhà 115 Lê Duẩn, phường Cửa Nam, quận Hoàn Kiếm, Hà Nội</t>
  </si>
  <si>
    <t>Công ty TNHH Maastricht Việt Nam</t>
  </si>
  <si>
    <t>Công ty cổ phần điện tử Benny Việt nam</t>
  </si>
  <si>
    <t>Số 12 ngõ 26 Xuân Diệu, phường Quảng An, quận Tây Hồ, Hà Nội</t>
  </si>
  <si>
    <t>Công ty TNHH D&amp;D VINA</t>
  </si>
  <si>
    <t>BT5, Khu nhà ở 18-4, số 134 đường Thanh Bình, phường Mộ Lao, quận Hà Đông, Hà Nội</t>
  </si>
  <si>
    <t>Công ty TNHH POMO Quốc tế</t>
  </si>
  <si>
    <t>10-TTA, khu nhà ở 319 Bồ Đề, tổ 10, phường Bồ Đề, quận Long Biên, Hà Nội</t>
  </si>
  <si>
    <t>Số nhà 35 phố Đông Tác, phường Kim Liên, quận Đống Đa, Hà Nội</t>
  </si>
  <si>
    <t>Công ty Cổ phần ADLUX Việt Nam</t>
  </si>
  <si>
    <t>TT01A-6, KĐT Mộ Lao, phường Mộ Lao, quận Hà Đông, Hà Nội</t>
  </si>
  <si>
    <t>Lô J1-J2 KCN Thăng Long, xã Kim Chung, huyện Đông Anh, Hà Nội</t>
  </si>
  <si>
    <t>Tầng 24 khối B Tòa nhà Sông Đà, đường Phạm Hùng, phường Mỹ Đình 1, quận Nam Từ Liêm, Hà Nội</t>
  </si>
  <si>
    <t>Công ty TNHH Tâm Hợp</t>
  </si>
  <si>
    <t>Thôn Hoàng Dương, xã Mai Đình, huyện Sóc Sơn, Hà Nội</t>
  </si>
  <si>
    <t>Công ty TNHH RAPIDO ASIAN</t>
  </si>
  <si>
    <t>Lô D, KCN Đồng Văn II, phường Bạch Thượng, thị xã Duy Tiên, tỉnh Hà Nam</t>
  </si>
  <si>
    <t>Công ty TNHH Montek Việt Nam</t>
  </si>
  <si>
    <t>P901, tòa nhà Hoa Cương, số 80B Nguyễn Văn Cừ, phường Bồ Đề, quận Long BIên, Hà Nội</t>
  </si>
  <si>
    <t>Công ty cổ phần thương mại Jamer &amp; Partners</t>
  </si>
  <si>
    <t>Số 216-218 đường Nguyễn Trãi, phường Thượng Đình, quận Thanh Xuân, Hà Nội</t>
  </si>
  <si>
    <t>Công ty TNHH điện tử Longcheer Meiko Việt Nam</t>
  </si>
  <si>
    <t>Lô 37-2, KCN Quang Minh, thị trấn Quang Minh, huyện Mê Linh, Hà Nội</t>
  </si>
  <si>
    <t>Công ty TNHH RHYTHM KYOSHIN Hà Nội</t>
  </si>
  <si>
    <t>Lô 69A1 và 69A2 KCN Nội Bài, xã Mai Đình, huyện Dóc Sơn, Hà Nội</t>
  </si>
  <si>
    <t>Dây điện</t>
  </si>
  <si>
    <t>Lò vi sóng</t>
  </si>
  <si>
    <t>Thép cuộn không gỉ</t>
  </si>
  <si>
    <t>Thép hợp kim dạng thanh</t>
  </si>
  <si>
    <t>Nồi cơm điện</t>
  </si>
  <si>
    <t>Thép cuộn không hợp kim</t>
  </si>
  <si>
    <t>Máy giặt</t>
  </si>
  <si>
    <t>Bếp đôi điện từ</t>
  </si>
  <si>
    <t>Nồi lẩu điện</t>
  </si>
  <si>
    <t>Dây cáp điện</t>
  </si>
  <si>
    <t>máy giặt</t>
  </si>
  <si>
    <t>Tủ lạnh</t>
  </si>
  <si>
    <t>Thép không gỉ</t>
  </si>
  <si>
    <t>Thép không hợp kim</t>
  </si>
  <si>
    <t>Thép cuộn hợp kim</t>
  </si>
  <si>
    <t>Thép hợp kim</t>
  </si>
  <si>
    <t>Cáp điện</t>
  </si>
  <si>
    <t>Thép cốt bê tông</t>
  </si>
  <si>
    <t>Điều hòa không khí</t>
  </si>
  <si>
    <t>Bếp điện từ</t>
  </si>
  <si>
    <t>Máy hút bụi</t>
  </si>
  <si>
    <t>Máy khoan cầm tay</t>
  </si>
  <si>
    <t>Bàn là điện</t>
  </si>
  <si>
    <t>dây cáp điện</t>
  </si>
  <si>
    <t>bếp điện từ</t>
  </si>
  <si>
    <t>Máy sấy làm khô tay</t>
  </si>
  <si>
    <t>Máy sấy khô tay</t>
  </si>
  <si>
    <t>Ấm đun nước dùng điện</t>
  </si>
  <si>
    <t>Đồ chơi trẻ em</t>
  </si>
  <si>
    <t>Quạt điện</t>
  </si>
  <si>
    <t>Máy ép trái cây</t>
  </si>
  <si>
    <t>Nồi áp suất</t>
  </si>
  <si>
    <t>Máy xay sinh tố</t>
  </si>
  <si>
    <t>Nồi cơm điện, ấm đun nước</t>
  </si>
  <si>
    <t>Ống thép không gỉ</t>
  </si>
  <si>
    <t>Dây thép không gỉ</t>
  </si>
  <si>
    <t>Nồi áp suất dùng điện</t>
  </si>
  <si>
    <t>Máy pha cà phê</t>
  </si>
  <si>
    <t>Thép ông hợp kim</t>
  </si>
  <si>
    <t>thép không hợp kim</t>
  </si>
  <si>
    <t>Đèn led</t>
  </si>
  <si>
    <t>tủ lạnh</t>
  </si>
  <si>
    <t>bộ</t>
  </si>
  <si>
    <t>chiếc</t>
  </si>
  <si>
    <t>kg</t>
  </si>
  <si>
    <t>tấn</t>
  </si>
  <si>
    <t>km</t>
  </si>
  <si>
    <t>Bộ</t>
  </si>
  <si>
    <t>Máy điều hòa không khí</t>
  </si>
  <si>
    <t>Công ty TNHH GSK Việt Nam</t>
  </si>
  <si>
    <t>Lô CNB5, KCN Phú Nghĩa, xã Phú Nghĩa, huyện Chương Mỹ, Hà Nội</t>
  </si>
  <si>
    <t>Công ty Cổ phần Teko Việt Nam</t>
  </si>
  <si>
    <t>Nhà 21, ngách 183/22 Hoàng Văn Thái, phường Khương Trung, quận Thanh Xuân, Hà Nội</t>
  </si>
  <si>
    <t>Công ty TNHH Xuất nhập khẩu Kim Long</t>
  </si>
  <si>
    <t>Công ty cổ phần EU Expert</t>
  </si>
  <si>
    <t>Tầng 2, tòa nhà Detech, số 8 Tôn Thất Thuyrts, phường Mỹ Đình 2, quận Nam Từ Liêm, Hà Nội</t>
  </si>
  <si>
    <t>20 ngõ 84/4 Yên Hòa, Cầu Giấy, Hà Nội</t>
  </si>
  <si>
    <t>thép tấm không hợp kim</t>
  </si>
  <si>
    <t>Lò nướng điện</t>
  </si>
  <si>
    <t>Thép tấm không hợp kim</t>
  </si>
  <si>
    <t>Nồi chiên không dầu</t>
  </si>
  <si>
    <t>Nồi nấu chậm</t>
  </si>
  <si>
    <t>Công ty Cổ phần giải pháp ánh sáng ALIS LIGHTING</t>
  </si>
  <si>
    <t>Số 6C Lý Đạo Thành, phường Tràng Tiền, quận Hoàn Kiếm, Hà Nội</t>
  </si>
  <si>
    <t>Bếp hồng ngoại</t>
  </si>
  <si>
    <t>Máy sấy tóc</t>
  </si>
  <si>
    <t>Bếp từ</t>
  </si>
  <si>
    <t>Lô 15A, KCN Quang Minh, thị trấn Quang Minh, huyện Mê Linh, Hà Nội</t>
  </si>
  <si>
    <t>Công ty TNHH Thương mại Dịch vụ Tad Việt Nam</t>
  </si>
  <si>
    <t>U04L06, Khu D, KĐT mới Dương Nội, phường Yên Nghĩa, quận Hà Đông, Hà Nội</t>
  </si>
  <si>
    <t>Công ty TNHH Việt Nam ETO</t>
  </si>
  <si>
    <t>Bình thủy điện</t>
  </si>
  <si>
    <t>Máy ép chậm</t>
  </si>
  <si>
    <t>Bếp từ đôi</t>
  </si>
  <si>
    <t>Bóng đèn LED</t>
  </si>
  <si>
    <t>Gấu bông</t>
  </si>
  <si>
    <t xml:space="preserve">Dây điện                                                                                              </t>
  </si>
  <si>
    <t>Công ty TNHH LAVISH Việt Nam</t>
  </si>
  <si>
    <t>Số 9/71 đường Mai Trung Thứ, Đằng Hải, Hải An, Hải Phòng</t>
  </si>
  <si>
    <t>Máy nước nóng</t>
  </si>
  <si>
    <t xml:space="preserve">Bếp điện từ </t>
  </si>
  <si>
    <t>Ấm đun nước</t>
  </si>
  <si>
    <t>Công ty TNHH XNK và dịch vụ thương mại Phạm Gia</t>
  </si>
  <si>
    <t>Số 8 ngõ 91 Đại Mỗ, phường Đại Mỗ, quận Nam Từ Liêm, Hà Nội</t>
  </si>
  <si>
    <t>Công ty cổ phần Bao bì kim loại Việt Nam</t>
  </si>
  <si>
    <t>Số 10, ngõ 2 Trần Quý Kiên, phường Dịch Vọng, quận Cầu Giấy, Hà Nội</t>
  </si>
  <si>
    <t>cuộn</t>
  </si>
  <si>
    <t>cái</t>
  </si>
  <si>
    <t>tấm</t>
  </si>
  <si>
    <t>0731.26</t>
  </si>
  <si>
    <t>0731.27</t>
  </si>
  <si>
    <t>0731.28</t>
  </si>
  <si>
    <t>0731.29</t>
  </si>
  <si>
    <t>0731.22</t>
  </si>
  <si>
    <t>0801.05</t>
  </si>
  <si>
    <t>0801.08</t>
  </si>
  <si>
    <t>0801.11</t>
  </si>
  <si>
    <t>0731.05</t>
  </si>
  <si>
    <t>0801.10</t>
  </si>
  <si>
    <t>0801.16</t>
  </si>
  <si>
    <t>0801.19</t>
  </si>
  <si>
    <t>0801.18</t>
  </si>
  <si>
    <t>0731.07</t>
  </si>
  <si>
    <t>0731.09</t>
  </si>
  <si>
    <t>0801.17</t>
  </si>
  <si>
    <t>0802.08</t>
  </si>
  <si>
    <t>0802.10</t>
  </si>
  <si>
    <t>0802.02</t>
  </si>
  <si>
    <t>0802.09</t>
  </si>
  <si>
    <t>0801.01</t>
  </si>
  <si>
    <t>0802.01</t>
  </si>
  <si>
    <t>0802.04</t>
  </si>
  <si>
    <t>0802.03</t>
  </si>
  <si>
    <t>0802.05</t>
  </si>
  <si>
    <t>0802.06</t>
  </si>
  <si>
    <t>0802.07</t>
  </si>
  <si>
    <t>0805.01</t>
  </si>
  <si>
    <t>0731.25</t>
  </si>
  <si>
    <t>0805.05</t>
  </si>
  <si>
    <t>0805.04</t>
  </si>
  <si>
    <t>0805.02</t>
  </si>
  <si>
    <t>0805.03</t>
  </si>
  <si>
    <t>0805.10</t>
  </si>
  <si>
    <t>0804.01</t>
  </si>
  <si>
    <t>0805.12</t>
  </si>
  <si>
    <t>0803.02</t>
  </si>
  <si>
    <t>0805.07</t>
  </si>
  <si>
    <t>0806.12</t>
  </si>
  <si>
    <t>0805.17</t>
  </si>
  <si>
    <t>0805.18</t>
  </si>
  <si>
    <t>0805.19</t>
  </si>
  <si>
    <t>0805.20</t>
  </si>
  <si>
    <t>0805.21</t>
  </si>
  <si>
    <t>0805.22</t>
  </si>
  <si>
    <t>0806.13</t>
  </si>
  <si>
    <t>0806.15</t>
  </si>
  <si>
    <t>0806.16</t>
  </si>
  <si>
    <t>0805.13</t>
  </si>
  <si>
    <t>0805.14</t>
  </si>
  <si>
    <t>0805.16</t>
  </si>
  <si>
    <t>0805.26</t>
  </si>
  <si>
    <t>0806.21</t>
  </si>
  <si>
    <t>0806.01</t>
  </si>
  <si>
    <t>0806.02</t>
  </si>
  <si>
    <t>0806.03</t>
  </si>
  <si>
    <t>0806.04</t>
  </si>
  <si>
    <t>0806.05</t>
  </si>
  <si>
    <t>0806.06</t>
  </si>
  <si>
    <t>0806.07</t>
  </si>
  <si>
    <t>0806.08</t>
  </si>
  <si>
    <t>0806.09</t>
  </si>
  <si>
    <t>0806.10</t>
  </si>
  <si>
    <t>0806.11</t>
  </si>
  <si>
    <t>0806.27</t>
  </si>
  <si>
    <t>0802.12</t>
  </si>
  <si>
    <t>0801.06</t>
  </si>
  <si>
    <t>0806.17</t>
  </si>
  <si>
    <t>0806.19</t>
  </si>
  <si>
    <t>0806.29</t>
  </si>
  <si>
    <t>0806.23</t>
  </si>
  <si>
    <t>0807.01</t>
  </si>
  <si>
    <t>0807.02</t>
  </si>
  <si>
    <t>0806.24</t>
  </si>
  <si>
    <t>0806.20</t>
  </si>
  <si>
    <t>0807.04</t>
  </si>
  <si>
    <t>0807.07</t>
  </si>
  <si>
    <t>0805.09</t>
  </si>
  <si>
    <t>0805.11</t>
  </si>
  <si>
    <t>0807.06</t>
  </si>
  <si>
    <t>0806.28</t>
  </si>
  <si>
    <t>0808.01</t>
  </si>
  <si>
    <t>0807.10</t>
  </si>
  <si>
    <t>0807.09</t>
  </si>
  <si>
    <t>0807.11</t>
  </si>
  <si>
    <t>0808.02</t>
  </si>
  <si>
    <t>0808.03</t>
  </si>
  <si>
    <t>0808.11</t>
  </si>
  <si>
    <t>0807.13</t>
  </si>
  <si>
    <t>0808.06</t>
  </si>
  <si>
    <t>0808.07</t>
  </si>
  <si>
    <t>0806.25</t>
  </si>
  <si>
    <t>0807.08</t>
  </si>
  <si>
    <t>0808.13</t>
  </si>
  <si>
    <t>0808.14</t>
  </si>
  <si>
    <t>0808.22</t>
  </si>
  <si>
    <t>0808.24</t>
  </si>
  <si>
    <t>0808.27</t>
  </si>
  <si>
    <t>0808.28</t>
  </si>
  <si>
    <t>0808.04</t>
  </si>
  <si>
    <t>0808.16</t>
  </si>
  <si>
    <t>0808.09</t>
  </si>
  <si>
    <t>0808.15</t>
  </si>
  <si>
    <t>0809.04</t>
  </si>
  <si>
    <t>0809.03</t>
  </si>
  <si>
    <t>0809.02</t>
  </si>
  <si>
    <t>0809.07</t>
  </si>
  <si>
    <t>0809.06</t>
  </si>
  <si>
    <t>0808.25</t>
  </si>
  <si>
    <t>0808.20</t>
  </si>
  <si>
    <t>0808.12</t>
  </si>
  <si>
    <t>0808.10</t>
  </si>
  <si>
    <t>0808.05</t>
  </si>
  <si>
    <t>0809.16</t>
  </si>
  <si>
    <t>0809.17</t>
  </si>
  <si>
    <t>0809.18</t>
  </si>
  <si>
    <t>0809.14</t>
  </si>
  <si>
    <t>0809.05</t>
  </si>
  <si>
    <t>0811.01</t>
  </si>
  <si>
    <t>0811.02</t>
  </si>
  <si>
    <t>0811.03</t>
  </si>
  <si>
    <t>0812.02</t>
  </si>
  <si>
    <t>0812.03</t>
  </si>
  <si>
    <t>0810.02</t>
  </si>
  <si>
    <t>0812.04</t>
  </si>
  <si>
    <t>0812.05</t>
  </si>
  <si>
    <t>0812.01</t>
  </si>
  <si>
    <t>0811.04</t>
  </si>
  <si>
    <t>0809.08</t>
  </si>
  <si>
    <t>0812.08</t>
  </si>
  <si>
    <t>0809.19</t>
  </si>
  <si>
    <t>0812.07</t>
  </si>
  <si>
    <t>0809.23</t>
  </si>
  <si>
    <t>0812.20</t>
  </si>
  <si>
    <t>0812.23</t>
  </si>
  <si>
    <t>0812.16</t>
  </si>
  <si>
    <t>0812.17</t>
  </si>
  <si>
    <t>0812.18</t>
  </si>
  <si>
    <t>0812.19</t>
  </si>
  <si>
    <t>0812.15</t>
  </si>
  <si>
    <t>0812.14</t>
  </si>
  <si>
    <t>0812.12</t>
  </si>
  <si>
    <t>0812.06</t>
  </si>
  <si>
    <t>0810.01</t>
  </si>
  <si>
    <t>0812.33</t>
  </si>
  <si>
    <t>0812.24</t>
  </si>
  <si>
    <t>0812.36</t>
  </si>
  <si>
    <t>0812.37</t>
  </si>
  <si>
    <t>0813.02</t>
  </si>
  <si>
    <t>0812.22</t>
  </si>
  <si>
    <t>0813.03</t>
  </si>
  <si>
    <t>0813.01</t>
  </si>
  <si>
    <t>0813.06</t>
  </si>
  <si>
    <t>0813.07</t>
  </si>
  <si>
    <t>0812.28</t>
  </si>
  <si>
    <t>0812.29</t>
  </si>
  <si>
    <t>0812.30</t>
  </si>
  <si>
    <t>0812.31</t>
  </si>
  <si>
    <t>0812.25</t>
  </si>
  <si>
    <t>0812.26</t>
  </si>
  <si>
    <t>0812.27</t>
  </si>
  <si>
    <t>0813.21</t>
  </si>
  <si>
    <t>0813.24</t>
  </si>
  <si>
    <t>0813.26</t>
  </si>
  <si>
    <t>0813.17</t>
  </si>
  <si>
    <t>0813.18</t>
  </si>
  <si>
    <t>0813.28</t>
  </si>
  <si>
    <t>0813.22</t>
  </si>
  <si>
    <t>0813.05</t>
  </si>
  <si>
    <t>0813.04</t>
  </si>
  <si>
    <t>0813.19</t>
  </si>
  <si>
    <t>0813.11</t>
  </si>
  <si>
    <t>0813.12</t>
  </si>
  <si>
    <t>0813.13</t>
  </si>
  <si>
    <t>0813.14</t>
  </si>
  <si>
    <t>0813.15</t>
  </si>
  <si>
    <t>0813.16</t>
  </si>
  <si>
    <t>0813.10</t>
  </si>
  <si>
    <t>0813.39</t>
  </si>
  <si>
    <t>0813.40</t>
  </si>
  <si>
    <t>0813.41</t>
  </si>
  <si>
    <t>0813.42</t>
  </si>
  <si>
    <t>0813.43</t>
  </si>
  <si>
    <t>0813.44</t>
  </si>
  <si>
    <t>0813.45</t>
  </si>
  <si>
    <t>0813.46</t>
  </si>
  <si>
    <t>0813.38</t>
  </si>
  <si>
    <t>0813.34</t>
  </si>
  <si>
    <t>0813.27</t>
  </si>
  <si>
    <t>0814.02</t>
  </si>
  <si>
    <t>0813.08</t>
  </si>
  <si>
    <t>0814.03</t>
  </si>
  <si>
    <t>0812.34</t>
  </si>
  <si>
    <t>0814.04</t>
  </si>
  <si>
    <t>0814.12</t>
  </si>
  <si>
    <t>0814.14</t>
  </si>
  <si>
    <t>0814.13</t>
  </si>
  <si>
    <t>0814.05</t>
  </si>
  <si>
    <t>0815.02</t>
  </si>
  <si>
    <t>0815.04</t>
  </si>
  <si>
    <t>0815.05</t>
  </si>
  <si>
    <t>0815.06</t>
  </si>
  <si>
    <t>0815.07</t>
  </si>
  <si>
    <t>0815.08</t>
  </si>
  <si>
    <t>0813.37</t>
  </si>
  <si>
    <t>0815.16</t>
  </si>
  <si>
    <t>0815.20</t>
  </si>
  <si>
    <t>0815.01</t>
  </si>
  <si>
    <t>0815.10</t>
  </si>
  <si>
    <t>0815.13</t>
  </si>
  <si>
    <t>0815.14</t>
  </si>
  <si>
    <t>0815.18</t>
  </si>
  <si>
    <t>0815.11</t>
  </si>
  <si>
    <t>0815.17</t>
  </si>
  <si>
    <t>0813.32</t>
  </si>
  <si>
    <t>0815.09</t>
  </si>
  <si>
    <t>0815.15</t>
  </si>
  <si>
    <t>0815.19</t>
  </si>
  <si>
    <t>0815.21</t>
  </si>
  <si>
    <t>0815.27</t>
  </si>
  <si>
    <t>0815.28</t>
  </si>
  <si>
    <t>0815.29</t>
  </si>
  <si>
    <t>0815.12</t>
  </si>
  <si>
    <t>0815.25</t>
  </si>
  <si>
    <t>0815.26</t>
  </si>
  <si>
    <t>0816.05</t>
  </si>
  <si>
    <t>0815.24</t>
  </si>
  <si>
    <t>0816.08</t>
  </si>
  <si>
    <t>0815.23</t>
  </si>
  <si>
    <t>0815.22</t>
  </si>
  <si>
    <t>0818.02</t>
  </si>
  <si>
    <t>0816.01</t>
  </si>
  <si>
    <t>0816.02</t>
  </si>
  <si>
    <t>0816.10</t>
  </si>
  <si>
    <t>0816.12</t>
  </si>
  <si>
    <t>0816.13</t>
  </si>
  <si>
    <t>0816.14</t>
  </si>
  <si>
    <t>0816.16</t>
  </si>
  <si>
    <t>0819.01</t>
  </si>
  <si>
    <t>0819.04</t>
  </si>
  <si>
    <t>0819.03</t>
  </si>
  <si>
    <t>0819.05</t>
  </si>
  <si>
    <t>0819.06</t>
  </si>
  <si>
    <t>0819.09</t>
  </si>
  <si>
    <t>0816.18</t>
  </si>
  <si>
    <t>0817.01</t>
  </si>
  <si>
    <t>0819.10</t>
  </si>
  <si>
    <t>0819.15</t>
  </si>
  <si>
    <t>0819.16</t>
  </si>
  <si>
    <t>0819.17</t>
  </si>
  <si>
    <t>0819.19</t>
  </si>
  <si>
    <t>0819.20</t>
  </si>
  <si>
    <t>0820.04</t>
  </si>
  <si>
    <t>0816.07</t>
  </si>
  <si>
    <t>0820.07</t>
  </si>
  <si>
    <t>0816.19</t>
  </si>
  <si>
    <t>0820.01</t>
  </si>
  <si>
    <t>0819.08</t>
  </si>
  <si>
    <t>0816.11</t>
  </si>
  <si>
    <t>0816.15</t>
  </si>
  <si>
    <t>0819.21</t>
  </si>
  <si>
    <t>0819.22</t>
  </si>
  <si>
    <t>0819.23</t>
  </si>
  <si>
    <t>0819.24</t>
  </si>
  <si>
    <t>0818.01</t>
  </si>
  <si>
    <t>0817.04</t>
  </si>
  <si>
    <t>0820.09</t>
  </si>
  <si>
    <t>0820.16</t>
  </si>
  <si>
    <t>0821.02</t>
  </si>
  <si>
    <t>0820.10</t>
  </si>
  <si>
    <t>0821.01</t>
  </si>
  <si>
    <t>0821.11</t>
  </si>
  <si>
    <t>0821.13</t>
  </si>
  <si>
    <t>0820.15</t>
  </si>
  <si>
    <t>0820.08</t>
  </si>
  <si>
    <t>0819.07</t>
  </si>
  <si>
    <t>0821.07</t>
  </si>
  <si>
    <t>0821.08</t>
  </si>
  <si>
    <t>0821.09</t>
  </si>
  <si>
    <t>0821.10</t>
  </si>
  <si>
    <t>0820.22</t>
  </si>
  <si>
    <t>0820.23</t>
  </si>
  <si>
    <t>0819.25</t>
  </si>
  <si>
    <t>0819.12</t>
  </si>
  <si>
    <t>0819.14</t>
  </si>
  <si>
    <t>0820.02</t>
  </si>
  <si>
    <t>0820.14</t>
  </si>
  <si>
    <t>0820.17</t>
  </si>
  <si>
    <t>0820.19</t>
  </si>
  <si>
    <t>0819.18</t>
  </si>
  <si>
    <t>0821.21</t>
  </si>
  <si>
    <t>0821.25</t>
  </si>
  <si>
    <t>0822.06</t>
  </si>
  <si>
    <t>0819.27</t>
  </si>
  <si>
    <t>0819.26</t>
  </si>
  <si>
    <t>0822.08</t>
  </si>
  <si>
    <t>0819.11</t>
  </si>
  <si>
    <t>0822.03</t>
  </si>
  <si>
    <t>0822.4</t>
  </si>
  <si>
    <t>0822.05</t>
  </si>
  <si>
    <t>0822.02</t>
  </si>
  <si>
    <t>0822.10</t>
  </si>
  <si>
    <t>0822.11</t>
  </si>
  <si>
    <t>0822.12</t>
  </si>
  <si>
    <t>0822.13</t>
  </si>
  <si>
    <t>0822.14</t>
  </si>
  <si>
    <t>0822.15</t>
  </si>
  <si>
    <t>0822.16</t>
  </si>
  <si>
    <t>0822.17</t>
  </si>
  <si>
    <t>0822.18</t>
  </si>
  <si>
    <t>0822.19</t>
  </si>
  <si>
    <t>0822.20</t>
  </si>
  <si>
    <t>0822.21</t>
  </si>
  <si>
    <t>0822.22</t>
  </si>
  <si>
    <t>0822.09</t>
  </si>
  <si>
    <t>0817.03</t>
  </si>
  <si>
    <t>0822.23</t>
  </si>
  <si>
    <t>0822.01</t>
  </si>
  <si>
    <t>0821.22</t>
  </si>
  <si>
    <t>0822.07</t>
  </si>
  <si>
    <t>0821.12</t>
  </si>
  <si>
    <t>0821.24</t>
  </si>
  <si>
    <t>0822.28</t>
  </si>
  <si>
    <t>0821.14</t>
  </si>
  <si>
    <t>0821.16</t>
  </si>
  <si>
    <t>0821.18</t>
  </si>
  <si>
    <t>0821.20</t>
  </si>
  <si>
    <t>0822.32</t>
  </si>
  <si>
    <t>0822.33</t>
  </si>
  <si>
    <t>0822.34</t>
  </si>
  <si>
    <t>0822.35</t>
  </si>
  <si>
    <t>0822.36</t>
  </si>
  <si>
    <t>0823.06</t>
  </si>
  <si>
    <t>0822.30</t>
  </si>
  <si>
    <t>0823.08</t>
  </si>
  <si>
    <t>0823.02</t>
  </si>
  <si>
    <t>0823.07</t>
  </si>
  <si>
    <t>0823.09</t>
  </si>
  <si>
    <t>0823.10</t>
  </si>
  <si>
    <t>0823.11</t>
  </si>
  <si>
    <t>0823.12</t>
  </si>
  <si>
    <t>0826.01</t>
  </si>
  <si>
    <t>0826.07</t>
  </si>
  <si>
    <t>0826.05</t>
  </si>
  <si>
    <t>0826.06</t>
  </si>
  <si>
    <t>0826.02</t>
  </si>
  <si>
    <t>0824.01</t>
  </si>
  <si>
    <t>0823.03</t>
  </si>
  <si>
    <t>0823.04</t>
  </si>
  <si>
    <t>0822.31</t>
  </si>
  <si>
    <t>0826.03</t>
  </si>
  <si>
    <t>0826.11</t>
  </si>
  <si>
    <t>0826.14</t>
  </si>
  <si>
    <t>0826.15</t>
  </si>
  <si>
    <t>0826.12</t>
  </si>
  <si>
    <t>0826.26</t>
  </si>
  <si>
    <t>0826.27</t>
  </si>
  <si>
    <t>0826.28</t>
  </si>
  <si>
    <t>0827.01</t>
  </si>
  <si>
    <t>0827.02</t>
  </si>
  <si>
    <t>0827.03</t>
  </si>
  <si>
    <t>0827.04</t>
  </si>
  <si>
    <t>0827.05</t>
  </si>
  <si>
    <t>0822.24</t>
  </si>
  <si>
    <t>0822.25</t>
  </si>
  <si>
    <t>0826.24</t>
  </si>
  <si>
    <t>0827.09</t>
  </si>
  <si>
    <t>0827.10</t>
  </si>
  <si>
    <t>0827.17</t>
  </si>
  <si>
    <t>0827.27</t>
  </si>
  <si>
    <t>0827.28</t>
  </si>
  <si>
    <t>0827.19</t>
  </si>
  <si>
    <t>0827.22</t>
  </si>
  <si>
    <t>0827.24</t>
  </si>
  <si>
    <t>0827.29</t>
  </si>
  <si>
    <t>0827.13</t>
  </si>
  <si>
    <t>0827.14</t>
  </si>
  <si>
    <t>0827.23</t>
  </si>
  <si>
    <t>0827.25</t>
  </si>
  <si>
    <t>0827.26</t>
  </si>
  <si>
    <t>0827.06</t>
  </si>
  <si>
    <t>0827.30</t>
  </si>
  <si>
    <t>0827.31</t>
  </si>
  <si>
    <t>0826.22</t>
  </si>
  <si>
    <t>0826.23</t>
  </si>
  <si>
    <t>0827.32</t>
  </si>
  <si>
    <t>0828.01</t>
  </si>
  <si>
    <t>0827.36</t>
  </si>
  <si>
    <t>0827.37</t>
  </si>
  <si>
    <t>0827.38</t>
  </si>
  <si>
    <t>0827.39</t>
  </si>
  <si>
    <t>0827.40</t>
  </si>
  <si>
    <t>0827.33</t>
  </si>
  <si>
    <t>0828.02</t>
  </si>
  <si>
    <t>0828.04</t>
  </si>
  <si>
    <t>0828.05</t>
  </si>
  <si>
    <t>0828.08</t>
  </si>
  <si>
    <t>0828.06</t>
  </si>
  <si>
    <t>0826.25</t>
  </si>
  <si>
    <t>0827.18</t>
  </si>
  <si>
    <t>0827.20</t>
  </si>
  <si>
    <t>0826.20</t>
  </si>
  <si>
    <t>0827.35</t>
  </si>
  <si>
    <t>0828.12</t>
  </si>
  <si>
    <t>0828.20</t>
  </si>
  <si>
    <t>0828.21</t>
  </si>
  <si>
    <t>0828.22</t>
  </si>
  <si>
    <t>0828.23</t>
  </si>
  <si>
    <t>0828.10</t>
  </si>
  <si>
    <t>0829.02</t>
  </si>
  <si>
    <t>0828.17</t>
  </si>
  <si>
    <t>0828.18</t>
  </si>
  <si>
    <t>0828.19</t>
  </si>
  <si>
    <t>0829.03</t>
  </si>
  <si>
    <t>0828.09</t>
  </si>
  <si>
    <t>0829.05</t>
  </si>
  <si>
    <t>0829.06</t>
  </si>
  <si>
    <t>0828.16</t>
  </si>
  <si>
    <t>0828.15</t>
  </si>
  <si>
    <t>0829.12</t>
  </si>
  <si>
    <t>0829.13</t>
  </si>
  <si>
    <t>0829.09</t>
  </si>
  <si>
    <t>0829.20</t>
  </si>
  <si>
    <t>0829.21</t>
  </si>
  <si>
    <t>0829.10</t>
  </si>
  <si>
    <t>0829.11</t>
  </si>
  <si>
    <t>0829.08</t>
  </si>
  <si>
    <t>0829.15</t>
  </si>
  <si>
    <t>0829.16</t>
  </si>
  <si>
    <t>0829.17</t>
  </si>
  <si>
    <t>0829.22</t>
  </si>
  <si>
    <t>0829.14</t>
  </si>
  <si>
    <t>0830.14</t>
  </si>
  <si>
    <t>0830.08</t>
  </si>
  <si>
    <t>0829.25</t>
  </si>
  <si>
    <t>0829.26</t>
  </si>
  <si>
    <t>0830.13</t>
  </si>
  <si>
    <t>0830.11</t>
  </si>
  <si>
    <t>0830.03</t>
  </si>
  <si>
    <t>0830.04</t>
  </si>
  <si>
    <t>0830.06</t>
  </si>
  <si>
    <t>0830.16</t>
  </si>
  <si>
    <t>H26.7-240731-26</t>
  </si>
  <si>
    <t>H26.7-240731-27</t>
  </si>
  <si>
    <t>H26.7-240731-28</t>
  </si>
  <si>
    <t>H26.7-240731-29</t>
  </si>
  <si>
    <t>H26.7-240731-22</t>
  </si>
  <si>
    <t>H26.7-240801-05</t>
  </si>
  <si>
    <t>H26.7-240801-08</t>
  </si>
  <si>
    <t>H26.7-240801-11</t>
  </si>
  <si>
    <t>H26.7-240731-05</t>
  </si>
  <si>
    <t>H26.7-240801-10</t>
  </si>
  <si>
    <t>H26.7-240801-16</t>
  </si>
  <si>
    <t>H26.7-240801-19</t>
  </si>
  <si>
    <t>H26.7-240801-18</t>
  </si>
  <si>
    <t>H26.7-240731-07</t>
  </si>
  <si>
    <t>H26.7-240731-09</t>
  </si>
  <si>
    <t>H26.7-240801-17</t>
  </si>
  <si>
    <t>H26.7-240802-08</t>
  </si>
  <si>
    <t>H26.7-240802-10</t>
  </si>
  <si>
    <t>H26.7-240802-02</t>
  </si>
  <si>
    <t>H26.7-240802-09</t>
  </si>
  <si>
    <t>H26.7-240801-01</t>
  </si>
  <si>
    <t>H26.7-240802-01</t>
  </si>
  <si>
    <t>H26.7-240802-04</t>
  </si>
  <si>
    <t>H26.7-240802-03</t>
  </si>
  <si>
    <t>H26.7-240802-05</t>
  </si>
  <si>
    <t>H26.7-240802-06</t>
  </si>
  <si>
    <t>H26.7-240802-07</t>
  </si>
  <si>
    <t>H26.7-240805-01</t>
  </si>
  <si>
    <t>H26.7-240731-25</t>
  </si>
  <si>
    <t>H26.7-240805-05</t>
  </si>
  <si>
    <t>H26.7-240805-04</t>
  </si>
  <si>
    <t>H26.7-240805-02</t>
  </si>
  <si>
    <t>H26.7-240805-03</t>
  </si>
  <si>
    <t>H26.7-240805-10</t>
  </si>
  <si>
    <t>H26.7-240804-01</t>
  </si>
  <si>
    <t>H26.7-240805-12</t>
  </si>
  <si>
    <t>H26.7-240803-02</t>
  </si>
  <si>
    <t>H26.7-240805-07</t>
  </si>
  <si>
    <t>H26.7-240806-12</t>
  </si>
  <si>
    <t>H26.7-240805-17</t>
  </si>
  <si>
    <t>H26.7-240805-18</t>
  </si>
  <si>
    <t>H26.7-240805-19</t>
  </si>
  <si>
    <t>H26.7-240805-20</t>
  </si>
  <si>
    <t>H26.7-240805-21</t>
  </si>
  <si>
    <t>H26.7-240805-22</t>
  </si>
  <si>
    <t>H26.7-240806-13</t>
  </si>
  <si>
    <t>H26.7-240806-15</t>
  </si>
  <si>
    <t>H26.7-240806-16</t>
  </si>
  <si>
    <t>H26.7-240805-13</t>
  </si>
  <si>
    <t>H26.7-240805-14</t>
  </si>
  <si>
    <t>H26.7-240805-16</t>
  </si>
  <si>
    <t>H26.7-240805-26</t>
  </si>
  <si>
    <t>H26.7-240806-21</t>
  </si>
  <si>
    <t>H26.7-240806-01</t>
  </si>
  <si>
    <t>H26.7-240806-02</t>
  </si>
  <si>
    <t>H26.7-240806-03</t>
  </si>
  <si>
    <t>H26.7-240806-04</t>
  </si>
  <si>
    <t>H26.7-240806-05</t>
  </si>
  <si>
    <t>H26.7-240806-06</t>
  </si>
  <si>
    <t>H26.7-240806-07</t>
  </si>
  <si>
    <t>H26.7-240806-08</t>
  </si>
  <si>
    <t>H26.7-240806-09</t>
  </si>
  <si>
    <t>H26.7-240806-10</t>
  </si>
  <si>
    <t>H26.7-240806-11</t>
  </si>
  <si>
    <t>H26.7-240806-27</t>
  </si>
  <si>
    <t>H26.7-240802-12</t>
  </si>
  <si>
    <t>H26.7-240801-06</t>
  </si>
  <si>
    <t>H26.7-240806-17</t>
  </si>
  <si>
    <t>H26.7-240806-19</t>
  </si>
  <si>
    <t>H26.7-240806-29</t>
  </si>
  <si>
    <t>H26.7-240806-23</t>
  </si>
  <si>
    <t>H26.7-240807-01</t>
  </si>
  <si>
    <t>H26.7-240807-02</t>
  </si>
  <si>
    <t>H26.7-240806-24</t>
  </si>
  <si>
    <t>H26.7-240806-20</t>
  </si>
  <si>
    <t>H26.7-240807-04</t>
  </si>
  <si>
    <t>H26.7-240807-07</t>
  </si>
  <si>
    <t>H26.7-240805-09</t>
  </si>
  <si>
    <t>H26.7-240805-11</t>
  </si>
  <si>
    <t>H26.7-240807-06</t>
  </si>
  <si>
    <t>H26.7-240806-28</t>
  </si>
  <si>
    <t>H26.7-240808-01</t>
  </si>
  <si>
    <t>H26.7-240807-10</t>
  </si>
  <si>
    <t>H26.7-240807-09</t>
  </si>
  <si>
    <t>H26.7-240807-11</t>
  </si>
  <si>
    <t>H26.7-240808-02</t>
  </si>
  <si>
    <t>H26.7-240808-03</t>
  </si>
  <si>
    <t>H26.7-240808-11</t>
  </si>
  <si>
    <t>H26.7-240807-13</t>
  </si>
  <si>
    <t>H26.7-240808-06</t>
  </si>
  <si>
    <t>H26.7-240808-07</t>
  </si>
  <si>
    <t>H26.7-240806-25</t>
  </si>
  <si>
    <t>H26.7-240807-08</t>
  </si>
  <si>
    <t>H26.7-240808-13</t>
  </si>
  <si>
    <t>H26.7-240808-14</t>
  </si>
  <si>
    <t>H26.7-240808-22</t>
  </si>
  <si>
    <t>H26.7-240808-24</t>
  </si>
  <si>
    <t>H26.7-240808-27</t>
  </si>
  <si>
    <t>H26.7-240808-28</t>
  </si>
  <si>
    <t>H26.7-240808-04</t>
  </si>
  <si>
    <t>H26.7-240808-16</t>
  </si>
  <si>
    <t>H26.7-240808-09</t>
  </si>
  <si>
    <t>H26.7-240808-15</t>
  </si>
  <si>
    <t>H26.7-240809-04</t>
  </si>
  <si>
    <t>H26.7-240809-03</t>
  </si>
  <si>
    <t>H26.7-240809-02</t>
  </si>
  <si>
    <t>H26.7-240809-07</t>
  </si>
  <si>
    <t>H26.7-240809-06</t>
  </si>
  <si>
    <t>H26.7-240808-25</t>
  </si>
  <si>
    <t>H26.7-240808-20</t>
  </si>
  <si>
    <t>H26.7-240808-12</t>
  </si>
  <si>
    <t>H26.7-240808-10</t>
  </si>
  <si>
    <t>H26.7-240808-05</t>
  </si>
  <si>
    <t>H26.7-240809-16</t>
  </si>
  <si>
    <t>H26.7-240809-17</t>
  </si>
  <si>
    <t>H26.7-240809-18</t>
  </si>
  <si>
    <t>H26.7-240809-14</t>
  </si>
  <si>
    <t>H26.7-240809-05</t>
  </si>
  <si>
    <t>H26.7-240811-01</t>
  </si>
  <si>
    <t>H26.7-240811-02</t>
  </si>
  <si>
    <t>H26.7-240811-03</t>
  </si>
  <si>
    <t>H26.7-240812-02</t>
  </si>
  <si>
    <t>H26.7-240812-03</t>
  </si>
  <si>
    <t>H26.7-240810-02</t>
  </si>
  <si>
    <t>H26.7-240812-04</t>
  </si>
  <si>
    <t>H26.7-240812-05</t>
  </si>
  <si>
    <t>H26.7-240812-01</t>
  </si>
  <si>
    <t>H26.7-240811-04</t>
  </si>
  <si>
    <t>H26.7-240809-08</t>
  </si>
  <si>
    <t>H26.7-240812-08</t>
  </si>
  <si>
    <t>H26.7-240809-19</t>
  </si>
  <si>
    <t>H26.7-240812-07</t>
  </si>
  <si>
    <t>H26.7-240809-23</t>
  </si>
  <si>
    <t>H26.7-240812-20</t>
  </si>
  <si>
    <t>H26.7-240812-23</t>
  </si>
  <si>
    <t>H26.7-240812-16</t>
  </si>
  <si>
    <t>H26.7-240812-17</t>
  </si>
  <si>
    <t>H26.7-240812-18</t>
  </si>
  <si>
    <t>H26.7-240812-19</t>
  </si>
  <si>
    <t>H26.7-240812-15</t>
  </si>
  <si>
    <t>H26.7-240812-14</t>
  </si>
  <si>
    <t>H26.7-240812-12</t>
  </si>
  <si>
    <t>H26.7-240812-06</t>
  </si>
  <si>
    <t>H26.7-240810-01</t>
  </si>
  <si>
    <t>H26.7-240812-33</t>
  </si>
  <si>
    <t>H26.7-240812-24</t>
  </si>
  <si>
    <t>H26.7-240812-36</t>
  </si>
  <si>
    <t>H26.7-240812-37</t>
  </si>
  <si>
    <t>H26.7-240813-02</t>
  </si>
  <si>
    <t>H26.7-240812-22</t>
  </si>
  <si>
    <t>H26.7-240813-03</t>
  </si>
  <si>
    <t>H26.7-240813-01</t>
  </si>
  <si>
    <t>H26.7-240813-06</t>
  </si>
  <si>
    <t>H26.7-240813-07</t>
  </si>
  <si>
    <t>H26.7-240812-28</t>
  </si>
  <si>
    <t>H26.7-240812-29</t>
  </si>
  <si>
    <t>H26.7-240812-30</t>
  </si>
  <si>
    <t>H26.7-240812-31</t>
  </si>
  <si>
    <t>H26.7-240812-25</t>
  </si>
  <si>
    <t>H26.7-240812-26</t>
  </si>
  <si>
    <t>H26.7-240812-27</t>
  </si>
  <si>
    <t>H26.7-240813-21</t>
  </si>
  <si>
    <t>H26.7-240813-24</t>
  </si>
  <si>
    <t>H26.7-240813-26</t>
  </si>
  <si>
    <t>H26.7-240813-17</t>
  </si>
  <si>
    <t>H26.7-240813-18</t>
  </si>
  <si>
    <t>H26.7-240813-28</t>
  </si>
  <si>
    <t>H26.7-240813-22</t>
  </si>
  <si>
    <t>H26.7-240813-05</t>
  </si>
  <si>
    <t>H26.7-240813-04</t>
  </si>
  <si>
    <t>H26.7-240813-19</t>
  </si>
  <si>
    <t>H26.7-240813-11</t>
  </si>
  <si>
    <t>H26.7-240813-12</t>
  </si>
  <si>
    <t>H26.7-240813-13</t>
  </si>
  <si>
    <t>H26.7-240813-14</t>
  </si>
  <si>
    <t>H26.7-240813-15</t>
  </si>
  <si>
    <t>H26.7-240813-16</t>
  </si>
  <si>
    <t>H26.7-240813-10</t>
  </si>
  <si>
    <t>H26.7-240813-39</t>
  </si>
  <si>
    <t>H26.7-240813-40</t>
  </si>
  <si>
    <t>H26.7-240813-41</t>
  </si>
  <si>
    <t>H26.7-240813-42</t>
  </si>
  <si>
    <t>H26.7-240813-43</t>
  </si>
  <si>
    <t>H26.7-240813-44</t>
  </si>
  <si>
    <t>H26.7-240813-45</t>
  </si>
  <si>
    <t>H26.7-240813-46</t>
  </si>
  <si>
    <t>H26.7-240813-38</t>
  </si>
  <si>
    <t>H26.7-240813-34</t>
  </si>
  <si>
    <t>H26.7-240813-27</t>
  </si>
  <si>
    <t>H26.7-240814-02</t>
  </si>
  <si>
    <t>H26.7-240813-08</t>
  </si>
  <si>
    <t>H26.7-240814-03</t>
  </si>
  <si>
    <t>H26.7-240812-34</t>
  </si>
  <si>
    <t>H26.7-240814-04</t>
  </si>
  <si>
    <t>H26.7-240814-12</t>
  </si>
  <si>
    <t>H26.7-240814-14</t>
  </si>
  <si>
    <t>H26.7-240814-13</t>
  </si>
  <si>
    <t>H26.7-240814-05</t>
  </si>
  <si>
    <t>H26.7-240815-02</t>
  </si>
  <si>
    <t>H26.7-240815-04</t>
  </si>
  <si>
    <t>H26.7-240815-05</t>
  </si>
  <si>
    <t>H26.7-240815-06</t>
  </si>
  <si>
    <t>H26.7-240815-07</t>
  </si>
  <si>
    <t>H26.7-240815-08</t>
  </si>
  <si>
    <t>H26.7-240813-37</t>
  </si>
  <si>
    <t>H26.7-240815-16</t>
  </si>
  <si>
    <t>H26.7-240815-20</t>
  </si>
  <si>
    <t>H26.7-240815-01</t>
  </si>
  <si>
    <t>H26.7-240815-10</t>
  </si>
  <si>
    <t>H26.7-240815-13</t>
  </si>
  <si>
    <t>H26.7-240815-14</t>
  </si>
  <si>
    <t>H26.7-240815-18</t>
  </si>
  <si>
    <t>H26.7-240815-11</t>
  </si>
  <si>
    <t>H26.7-240815-17</t>
  </si>
  <si>
    <t>H26.7-240813-32</t>
  </si>
  <si>
    <t>H26.7-240815-09</t>
  </si>
  <si>
    <t>H26.7-240815-15</t>
  </si>
  <si>
    <t>H26.7-240815-19</t>
  </si>
  <si>
    <t>H26.7-240815-21</t>
  </si>
  <si>
    <t>H26.7-240815-27</t>
  </si>
  <si>
    <t>H26.7-240815-28</t>
  </si>
  <si>
    <t>H26.7-240815-29</t>
  </si>
  <si>
    <t>H26.7-240815-12</t>
  </si>
  <si>
    <t>H26.7-240815-25</t>
  </si>
  <si>
    <t>H26.7-240815-26</t>
  </si>
  <si>
    <t>H26.7-240816-05</t>
  </si>
  <si>
    <t>H26.7-240815-24</t>
  </si>
  <si>
    <t>H26.7-240816-08</t>
  </si>
  <si>
    <t>H26.7-240815-23</t>
  </si>
  <si>
    <t>H26.7-240815-22</t>
  </si>
  <si>
    <t>H26.7-240818-02</t>
  </si>
  <si>
    <t>H26.7-240816-01</t>
  </si>
  <si>
    <t>H26.7-240816-02</t>
  </si>
  <si>
    <t>H26.7-240816-10</t>
  </si>
  <si>
    <t>H26.7-240816-12</t>
  </si>
  <si>
    <t>H26.7-240816-13</t>
  </si>
  <si>
    <t>H26.7-240816-14</t>
  </si>
  <si>
    <t>H26.7-240816-16</t>
  </si>
  <si>
    <t>H26.7-240819-01</t>
  </si>
  <si>
    <t>H26.7-240819-04</t>
  </si>
  <si>
    <t>H26.7-240819-03</t>
  </si>
  <si>
    <t>H26.7-240819-05</t>
  </si>
  <si>
    <t>H26.7-240819-06</t>
  </si>
  <si>
    <t>H26.7-240819-09</t>
  </si>
  <si>
    <t>H26.7-240816-18</t>
  </si>
  <si>
    <t>H26.7-240817-01</t>
  </si>
  <si>
    <t>H26.7-240819-10</t>
  </si>
  <si>
    <t>H26.7-240819-15</t>
  </si>
  <si>
    <t>H26.7-240819-16</t>
  </si>
  <si>
    <t>H26.7-240819-17</t>
  </si>
  <si>
    <t>H26.7-240819-19</t>
  </si>
  <si>
    <t>H26.7-240819-20</t>
  </si>
  <si>
    <t>H26.7-240820-04</t>
  </si>
  <si>
    <t>H26.7-240816-07</t>
  </si>
  <si>
    <t>H26.7-240820-07</t>
  </si>
  <si>
    <t>H26.7-240816-19</t>
  </si>
  <si>
    <t>H26.7-240820-01</t>
  </si>
  <si>
    <t>H26.7-240819-08</t>
  </si>
  <si>
    <t>H26.7-240816-11</t>
  </si>
  <si>
    <t>H26.7-240816-15</t>
  </si>
  <si>
    <t>H26.7-240819-21</t>
  </si>
  <si>
    <t>H26.7-240819-22</t>
  </si>
  <si>
    <t>H26.7-240819-23</t>
  </si>
  <si>
    <t>H26.7-240819-24</t>
  </si>
  <si>
    <t>H26.7-240818-01</t>
  </si>
  <si>
    <t>H26.7-240817-04</t>
  </si>
  <si>
    <t>H26.7-240820-09</t>
  </si>
  <si>
    <t>H26.7-240820-16</t>
  </si>
  <si>
    <t>H26.7-240821-02</t>
  </si>
  <si>
    <t>H26.7-240820-10</t>
  </si>
  <si>
    <t>H26.7-240821-01</t>
  </si>
  <si>
    <t>H26.7-240821-11</t>
  </si>
  <si>
    <t>H26.7-240821-13</t>
  </si>
  <si>
    <t>H26.7-240820-15</t>
  </si>
  <si>
    <t>H26.7-240820-08</t>
  </si>
  <si>
    <t>H26.7-240819-07</t>
  </si>
  <si>
    <t>H26.7-240821-07</t>
  </si>
  <si>
    <t>H26.7-240821-08</t>
  </si>
  <si>
    <t>H26.7-240821-09</t>
  </si>
  <si>
    <t>H26.7-240821-10</t>
  </si>
  <si>
    <t>H26.7-240820-22</t>
  </si>
  <si>
    <t>H26.7-240820-23</t>
  </si>
  <si>
    <t>H26.7-240819-25</t>
  </si>
  <si>
    <t>H26.7-240819-12</t>
  </si>
  <si>
    <t>H26.7-240819-14</t>
  </si>
  <si>
    <t>H26.7-240820-02</t>
  </si>
  <si>
    <t>H26.7-240820-14</t>
  </si>
  <si>
    <t>H26.7-240820-17</t>
  </si>
  <si>
    <t>H26.7-240820-19</t>
  </si>
  <si>
    <t>H26.7-240819-18</t>
  </si>
  <si>
    <t>H26.7-240821-21</t>
  </si>
  <si>
    <t>H26.7-240821-25</t>
  </si>
  <si>
    <t>H26.7-240822-06</t>
  </si>
  <si>
    <t>H26.7-240819-27</t>
  </si>
  <si>
    <t>H26.7-240819-26</t>
  </si>
  <si>
    <t>H26.7-240822-08</t>
  </si>
  <si>
    <t>H26.7-240819-11</t>
  </si>
  <si>
    <t>H26.7-240822-03</t>
  </si>
  <si>
    <t>H26.7-240822-.4</t>
  </si>
  <si>
    <t>H26.7-240822-05</t>
  </si>
  <si>
    <t>H26.7-240822-02</t>
  </si>
  <si>
    <t>H26.7-240822-10</t>
  </si>
  <si>
    <t>H26.7-240822-11</t>
  </si>
  <si>
    <t>H26.7-240822-12</t>
  </si>
  <si>
    <t>H26.7-240822-13</t>
  </si>
  <si>
    <t>H26.7-240822-14</t>
  </si>
  <si>
    <t>H26.7-240822-15</t>
  </si>
  <si>
    <t>H26.7-240822-16</t>
  </si>
  <si>
    <t>H26.7-240822-17</t>
  </si>
  <si>
    <t>H26.7-240822-18</t>
  </si>
  <si>
    <t>H26.7-240822-19</t>
  </si>
  <si>
    <t>H26.7-240822-20</t>
  </si>
  <si>
    <t>H26.7-240822-21</t>
  </si>
  <si>
    <t>H26.7-240822-22</t>
  </si>
  <si>
    <t>H26.7-240822-09</t>
  </si>
  <si>
    <t>H26.7-240817-03</t>
  </si>
  <si>
    <t>H26.7-240822-23</t>
  </si>
  <si>
    <t>H26.7-240822-01</t>
  </si>
  <si>
    <t>H26.7-240821-22</t>
  </si>
  <si>
    <t>H26.7-240822-07</t>
  </si>
  <si>
    <t>H26.7-240821-12</t>
  </si>
  <si>
    <t>H26.7-240821-24</t>
  </si>
  <si>
    <t>H26.7-240822-28</t>
  </si>
  <si>
    <t>H26.7-240821-14</t>
  </si>
  <si>
    <t>H26.7-240821-16</t>
  </si>
  <si>
    <t>H26.7-240821-18</t>
  </si>
  <si>
    <t>H26.7-240821-20</t>
  </si>
  <si>
    <t>H26.7-240822-32</t>
  </si>
  <si>
    <t>H26.7-240822-33</t>
  </si>
  <si>
    <t>H26.7-240822-34</t>
  </si>
  <si>
    <t>H26.7-240822-35</t>
  </si>
  <si>
    <t>H26.7-240822-36</t>
  </si>
  <si>
    <t>H26.7-240823-06</t>
  </si>
  <si>
    <t>H26.7-240822-30</t>
  </si>
  <si>
    <t>H26.7-240823-08</t>
  </si>
  <si>
    <t>H26.7-240823-02</t>
  </si>
  <si>
    <t>H26.7-240823-07</t>
  </si>
  <si>
    <t>H26.7-240823-09</t>
  </si>
  <si>
    <t>H26.7-240823-10</t>
  </si>
  <si>
    <t>H26.7-240823-11</t>
  </si>
  <si>
    <t>H26.7-240823-12</t>
  </si>
  <si>
    <t>H26.7-240826-01</t>
  </si>
  <si>
    <t>H26.7-240826-07</t>
  </si>
  <si>
    <t>H26.7-240826-05</t>
  </si>
  <si>
    <t>H26.7-240826-06</t>
  </si>
  <si>
    <t>H26.7-240826-02</t>
  </si>
  <si>
    <t>H26.7-240824-01</t>
  </si>
  <si>
    <t>H26.7-240823-03</t>
  </si>
  <si>
    <t>H26.7-240823-04</t>
  </si>
  <si>
    <t>H26.7-240822-31</t>
  </si>
  <si>
    <t>H26.7-240826-03</t>
  </si>
  <si>
    <t>H26.7-240826-11</t>
  </si>
  <si>
    <t>H26.7-240826-14</t>
  </si>
  <si>
    <t>H26.7-240826-15</t>
  </si>
  <si>
    <t>H26.7-240826-12</t>
  </si>
  <si>
    <t>H26.7-240826-26</t>
  </si>
  <si>
    <t>H26.7-240826-27</t>
  </si>
  <si>
    <t>H26.7-240826-28</t>
  </si>
  <si>
    <t>H26.7-240827-01</t>
  </si>
  <si>
    <t>H26.7-240827-02</t>
  </si>
  <si>
    <t>H26.7-240827-03</t>
  </si>
  <si>
    <t>H26.7-240827-04</t>
  </si>
  <si>
    <t>H26.7-240827-05</t>
  </si>
  <si>
    <t>H26.7-240822-24</t>
  </si>
  <si>
    <t>H26.7-240822-25</t>
  </si>
  <si>
    <t>H26.7-240826-24</t>
  </si>
  <si>
    <t>H26.7-240827-09</t>
  </si>
  <si>
    <t>H26.7-240827-10</t>
  </si>
  <si>
    <t>H26.7-240827-17</t>
  </si>
  <si>
    <t>H26.7-240827-27</t>
  </si>
  <si>
    <t>H26.7-240827-28</t>
  </si>
  <si>
    <t>H26.7-240827-19</t>
  </si>
  <si>
    <t>H26.7-240827-22</t>
  </si>
  <si>
    <t>H26.7-240827-24</t>
  </si>
  <si>
    <t>H26.7-240827-29</t>
  </si>
  <si>
    <t>H26.7-240827-13</t>
  </si>
  <si>
    <t>H26.7-240827-14</t>
  </si>
  <si>
    <t>H26.7-240827-23</t>
  </si>
  <si>
    <t>H26.7-240827-25</t>
  </si>
  <si>
    <t>H26.7-240827-26</t>
  </si>
  <si>
    <t>H26.7-240827-06</t>
  </si>
  <si>
    <t>H26.7-240827-30</t>
  </si>
  <si>
    <t>H26.7-240827-31</t>
  </si>
  <si>
    <t>H26.7-240826-22</t>
  </si>
  <si>
    <t>H26.7-240826-23</t>
  </si>
  <si>
    <t>H26.7-240827-32</t>
  </si>
  <si>
    <t>H26.7-240828-01</t>
  </si>
  <si>
    <t>H26.7-240827-36</t>
  </si>
  <si>
    <t>H26.7-240827-37</t>
  </si>
  <si>
    <t>H26.7-240827-38</t>
  </si>
  <si>
    <t>H26.7-240827-39</t>
  </si>
  <si>
    <t>H26.7-240827-40</t>
  </si>
  <si>
    <t>H26.7-240827-33</t>
  </si>
  <si>
    <t>H26.7-240828-02</t>
  </si>
  <si>
    <t>H26.7-240828-04</t>
  </si>
  <si>
    <t>H26.7-240828-05</t>
  </si>
  <si>
    <t>H26.7-240828-08</t>
  </si>
  <si>
    <t>H26.7-240828-06</t>
  </si>
  <si>
    <t>H26.7-240826-25</t>
  </si>
  <si>
    <t>H26.7-240827-18</t>
  </si>
  <si>
    <t>H26.7-240827-20</t>
  </si>
  <si>
    <t>H26.7-240826-20</t>
  </si>
  <si>
    <t>H26.7-240827-35</t>
  </si>
  <si>
    <t>H26.7-240828-12</t>
  </si>
  <si>
    <t>H26.7-240828-20</t>
  </si>
  <si>
    <t>H26.7-240828-21</t>
  </si>
  <si>
    <t>H26.7-240828-22</t>
  </si>
  <si>
    <t>H26.7-240828-23</t>
  </si>
  <si>
    <t>H26.7-240828-10</t>
  </si>
  <si>
    <t>H26.7-240829-02</t>
  </si>
  <si>
    <t>H26.7-240828-17</t>
  </si>
  <si>
    <t>H26.7-240828-18</t>
  </si>
  <si>
    <t>H26.7-240828-19</t>
  </si>
  <si>
    <t>H26.7-240829-03</t>
  </si>
  <si>
    <t>H26.7-240828-09</t>
  </si>
  <si>
    <t>H26.7-240829-05</t>
  </si>
  <si>
    <t>H26.7-240829-06</t>
  </si>
  <si>
    <t>H26.7-240828-16</t>
  </si>
  <si>
    <t>H26.7-240828-15</t>
  </si>
  <si>
    <t>H26.7-240829-12</t>
  </si>
  <si>
    <t>H26.7-240829-13</t>
  </si>
  <si>
    <t>H26.7-240829-09</t>
  </si>
  <si>
    <t>H26.7-240829-20</t>
  </si>
  <si>
    <t>H26.7-240829-21</t>
  </si>
  <si>
    <t>H26.7-240829-10</t>
  </si>
  <si>
    <t>H26.7-240829-11</t>
  </si>
  <si>
    <t>H26.7-240829-08</t>
  </si>
  <si>
    <t>H26.7-240829-15</t>
  </si>
  <si>
    <t>H26.7-240829-16</t>
  </si>
  <si>
    <t>H26.7-240829-17</t>
  </si>
  <si>
    <t>H26.7-240829-22</t>
  </si>
  <si>
    <t>H26.7-240829-14</t>
  </si>
  <si>
    <t>H26.7-240830-14</t>
  </si>
  <si>
    <t>H26.7-240830-08</t>
  </si>
  <si>
    <t>H26.7-240829-25</t>
  </si>
  <si>
    <t>H26.7-240829-26</t>
  </si>
  <si>
    <t>H26.7-240830-13</t>
  </si>
  <si>
    <t>H26.7-240830-11</t>
  </si>
  <si>
    <t>H26.7-240830-03</t>
  </si>
  <si>
    <t>H26.7-240830-04</t>
  </si>
  <si>
    <t>H26.7-240830-06</t>
  </si>
  <si>
    <t>H26.7-240830-16</t>
  </si>
  <si>
    <t>Lô 82, KCN Nội Bài, xã Mai Đình, huyện Sóc Sơn, Hà Nội</t>
  </si>
  <si>
    <t>Công ty TNHH SUNGBO ENGINEERING Việt Nam</t>
  </si>
  <si>
    <t>Tầng 15, khối B, đường Phạm Hùng, P. Mỹ Đình 1, Q. Nam Từ Liêm, Hà Nội</t>
  </si>
  <si>
    <t>Công ty TNHH Công nghiệp Broad Bright Sakura Việt Nam</t>
  </si>
  <si>
    <t>Lô 40+41A, KCN Nội Bài, xã Quang Tiến, huyện Sóc Sơn, Hà Nội</t>
  </si>
  <si>
    <t>Công ty Cổ phần thương mại Hoàng Bách</t>
  </si>
  <si>
    <t>Số 5 phố Hàng Cót, phường Hàng Mã, quận Hoàn Kiếm, Hà Nội</t>
  </si>
  <si>
    <t>Công ty TNHH MIDWAY METALS Việt Nam</t>
  </si>
  <si>
    <t>Khu công nghiệp Châu sơn, p. Lê Hòng Phong, T.P Phủ Lý. Tỉnh Hà Nam</t>
  </si>
  <si>
    <t>Chi nhánh công ty TNHH ELECTRONICS Việt Nam Hải phòng tại Hà nội</t>
  </si>
  <si>
    <t>Tầng 25,35,36 tòa nhà 72 tầng, Keangnam Hanoi Lanmark Tower, lô E6, khu đô thị mới Cầu Giấy, Mễ trì, Từ liêm. TPHà Nội</t>
  </si>
  <si>
    <t>Công ty CP thương mại JAMES &amp; PARTNERS</t>
  </si>
  <si>
    <t>Số 216-218 Nguyễn Trãi, P Thượng đình, Q Thanh Xuân. TP Hà nội</t>
  </si>
  <si>
    <t>Công ty TNHH Thép đặc biệt Lê Phúc</t>
  </si>
  <si>
    <t>Công ty TNHH XNK Kim Long</t>
  </si>
  <si>
    <t>Số 35 Đông tác, P Kim liên, Q đống đa. Hà nội</t>
  </si>
  <si>
    <t>Công ty CP Giải pháp Ánh sáng ALIS LIGHTING</t>
  </si>
  <si>
    <t>Số 6C Lý Đạo Thành, P Tràng tiền, Q Hoàn Kiếm, TP Hà nội</t>
  </si>
  <si>
    <t>Công ty CP Xuất nhập khẩu và Xây dựng Bình Ngân</t>
  </si>
  <si>
    <t>19 Ngõ 84/4 Yên hòa- Cầu Giấy - Hà nội</t>
  </si>
  <si>
    <t>Công ty TNHH senshu electric Việt Nam</t>
  </si>
  <si>
    <t>Công ty TNHH Hoàng Tử</t>
  </si>
  <si>
    <t>20 Cát Linh, phường Cát Linh, quận Đống Đa, Hà Nội</t>
  </si>
  <si>
    <t>KCN Thăng Long, xã Kim Chung, huyện Đông Anh, Hà Nội</t>
  </si>
  <si>
    <t>Công ty TNHH Kim loại Tân Đài</t>
  </si>
  <si>
    <t>Tầng 4, tháp 2 tòa nhà Times Tower, số 35 đường Lê Văn Lương, phường Nhân Chính, quận Thanh Xuân, Hà Nội</t>
  </si>
  <si>
    <t>Công ty TNHH Molex Việt Nam</t>
  </si>
  <si>
    <t>Lô P-15, KCN Thăng Long, xã Kim Chung, huyện Đông Anh, TP Hà Nội</t>
  </si>
  <si>
    <t>Công ty TNHH O S K METAL (V)</t>
  </si>
  <si>
    <t>Tầng 2, Lô 19, Khu đấu giá - ô quy hoạch A2-1/NO1, Thượng Thanh, Long Biên, Hà Nội</t>
  </si>
  <si>
    <t>Công ty cổ phần kinh doanh thương mại và xuất nhập khẩu Việt Nam,</t>
  </si>
  <si>
    <t>Tầng 4 Tòa nhà SIMCO, đường Phạm Hùng, Mỹ Đình 1, quận Nam Từ Liêm, Hà Nội</t>
  </si>
  <si>
    <t>Công ty TNHH Linh kiện điện tử SEI (Việt Nam)</t>
  </si>
  <si>
    <t>Lô C-6, KCN Thăng Long, xã Võng La, huyện Đông Anh, Hà Nội</t>
  </si>
  <si>
    <t>Công ty TNHH Điện tử ASTI Hà Nội</t>
  </si>
  <si>
    <t>Lô 37, KCN Quang Minh, thị trấn Quang Minh, huyện Mê Linh, Hà Nội</t>
  </si>
  <si>
    <t>Công ty cổ phần MEDIAMART Việt Nam</t>
  </si>
  <si>
    <t>Số 29F Hai Bà Trưng, phường Tràng Tiền, quận Hoàn Kiếm, Hà Nội</t>
  </si>
  <si>
    <t>Công ty TNHH Thương mại sách Nhân dân</t>
  </si>
  <si>
    <t>Số nhà 868 đường Phúc Diễn, phường Tây Mỗ, quận Nam Từ Liêm, Hà Nội</t>
  </si>
  <si>
    <t>Công ty Cp tập đoàn LORCA</t>
  </si>
  <si>
    <t>Thôn Bái Xuyên, xã Minh Tân, H. Phú Xuyên, TP Hà Nội</t>
  </si>
  <si>
    <t>Công ty TNHH HAFELE Việt Nam</t>
  </si>
  <si>
    <t>9 Đoàn Văn Bơ, Phường 13, Quận 4, TP HCM</t>
  </si>
  <si>
    <t>Công ty Cổ phần thương mại và Đầu tư Gia Vũ</t>
  </si>
  <si>
    <t>Nhà số 2, ngõ 316 Lê Trọng Tấn, phường Khương Mai, quận Thanh Xuân, Hà Nội</t>
  </si>
  <si>
    <t xml:space="preserve">Công tyTNHH Sản xuất thương mại GAS Âu Nga </t>
  </si>
  <si>
    <t>Phú Mỹ, Thư Phú, Thường Tín, Hà Nội</t>
  </si>
  <si>
    <t>Công ty TNHH SMEC VINA</t>
  </si>
  <si>
    <t>Tầng 4, B5/D6, Khu đô thị mới quận Cầu Giấy, phường Dịch Vọng, quận Cầu Giấy, TP HN</t>
  </si>
  <si>
    <t>Công ty TNHH Đức Thuận Phát</t>
  </si>
  <si>
    <t>Số 423 đường Bát Khối, phường Long Biên, quận Long BIên, Hà Nội</t>
  </si>
  <si>
    <t>144 đường Nguyễn Thái Học, phường Điện Biên, quận Ba Đình, Hà Nội</t>
  </si>
  <si>
    <t>145 đường Nguyễn Thái Học, phường Điện Biên, quận Ba Đình, Hà Nội</t>
  </si>
  <si>
    <t>Công ty Cổ phần Công nghệ HDP Việt Nam</t>
  </si>
  <si>
    <t>Số 42, ngõ 221, phố Vĩnh Hưng, phường Vĩnh Hưng, quận Hoàng Mai, Hà Nội</t>
  </si>
  <si>
    <t>Công ty cổ phần Quốc tế LAZYCHEF</t>
  </si>
  <si>
    <t>Tầng 1, Tòa CT3 KĐTM Tây Nam Kim Giang I, xã Tân Triều, huyện Thanh Trì, Hà Nội</t>
  </si>
  <si>
    <t>Công ty cổ phần Hà Yến</t>
  </si>
  <si>
    <t>Số 3, Lô CN6 Cụm CN tập trung vừa và nhỏ Từ Liêm, phường Minh Khai, quận Bắc Từ Liêm, Hà Nội</t>
  </si>
  <si>
    <t>Công ty TNHH Lixil Việt Nam</t>
  </si>
  <si>
    <t>Thôn Yên Bình, xã Dương Xá, huyện Gia Lâm, Hà Nội</t>
  </si>
  <si>
    <t xml:space="preserve">Công ty TNHH HYOSUNG LIGHTING </t>
  </si>
  <si>
    <t>TT02-02, Dự án Hải Đăng city, phường Mỹ Đình 2, quận Nam từ Liêm, Hà Nội</t>
  </si>
  <si>
    <t>Công ty cổ phần Hoàng Phú Logistics Quốc tế</t>
  </si>
  <si>
    <t>Số 144 đường Khương Đình, phường Hạ Đình, quận Thanh Xuân, Hà Nội</t>
  </si>
  <si>
    <t>Công ty TNHH Khuôn đúc Tsukuba Việt Nam</t>
  </si>
  <si>
    <t>lô A6, đường Công nghiệp 4, KCN Sài Đồng B, phường Thạch Bàn, quận Long Biên, Hà Nội</t>
  </si>
  <si>
    <t>Công ty cổ phần Tobe Việt Nam</t>
  </si>
  <si>
    <t>Tầng 6, 7, số nhà 563 phố Trương Định, phường Tân Mai, quận Hoàng Mai, Hà Nội</t>
  </si>
  <si>
    <t>139 đường Nguyễn Thái Học, phường ĐiệnBiên, quận Ba Đình, Hà Nội</t>
  </si>
  <si>
    <t>139 Nguyễn Thái Học, phường Điện Biên,quận Ba Đình, Hà nội</t>
  </si>
  <si>
    <t>139 Nguyễn Thái Học, phường Điện Biên, quận Ba Đình, Hà nội</t>
  </si>
  <si>
    <t>Công ty TNHH Thương mại Sách Nhân dân</t>
  </si>
  <si>
    <t>Số 868, đường Phúc diễn, p Tây Mỗ, Q Nam Từ Liêm, TP Hà nội</t>
  </si>
  <si>
    <t>Công ty CP Mediamart Việt Nam</t>
  </si>
  <si>
    <t>35 phố Đông Tác, phường Kim Liên, quận Đống Đa, TP Hà nội</t>
  </si>
  <si>
    <t>35 phố Đông Tác, phường Kim Liên, quận Đống đa, TP Hà nội</t>
  </si>
  <si>
    <t>Công ty Cổ phần Xuất nhập khẩu và Thương mại Forever</t>
  </si>
  <si>
    <t>Số 55 Nguyễn Quang Ca, phường Suối Hoa, thành phố Bắc Ninh, tỉnh Bắc Ninh</t>
  </si>
  <si>
    <t>Số nhà 26A, Ngõ 62 phố Mai Động, phường Mai Động, quận Hoàng Mai, Hà Nội</t>
  </si>
  <si>
    <t>Công ty TNHH Một thành viên VBA 197</t>
  </si>
  <si>
    <t>Số nhà 137 phố Vác, xã Dân Hòa, huyện Thanh Oai, Hà Nội</t>
  </si>
  <si>
    <t>Công ty TNHH Kỹ thuật Kim loại LiHai</t>
  </si>
  <si>
    <t>Lô E38, KCN Quang Minh, Thị trấn Mê Linh, huyện Mê Linh, Hà Nội</t>
  </si>
  <si>
    <t>Công ty TNHH Dịch vụ mua hàng quốc tế BFY</t>
  </si>
  <si>
    <t>Số 66 phố Phan Đình Phùng, phường Quán Thánh, quận Ba Đình, Hà Nội</t>
  </si>
  <si>
    <t>Công ty cổ phần Saiko Việt nam</t>
  </si>
  <si>
    <t>Số 24 Hoàng Cầu, phường Ô Chợ Dừa, quận Đống Đa, Hà Nội</t>
  </si>
  <si>
    <t>Lô 38E, KCN Quang Minh, thị trấn Mê Linh, huyện Mê Linh, Hà Nội</t>
  </si>
  <si>
    <t>Công ty TNHH Công nghệ ThunderBird</t>
  </si>
  <si>
    <t>Số nhà 14, Khu D, Tập thể Nhạc viện, ngõ 45, phố Hào Nam, phường Ô Chợ Dừa, quận Đống Đa, Hà Nội</t>
  </si>
  <si>
    <t>Công ty TNHH DEL Việt Nam</t>
  </si>
  <si>
    <t>P406, tàng 4, tòa nhà DMC, 535 Kim Mã, phường Ngọc Khánh, quận Ba Đình, Hà Nội</t>
  </si>
  <si>
    <t>Công ty TNHH Kỹ thuật Kim loại Lihai</t>
  </si>
  <si>
    <t>Công ty TNHH HHG HOLDINGS</t>
  </si>
  <si>
    <t>Số 10 BT3 đường Nguyễn Duy Trinh, bán đảo Linh Đàm, phường Hoàng Liệt, quận Hoàng Mai, Hà Nội</t>
  </si>
  <si>
    <t>9 Đoàn Văn Bơ, phường 12, quận 4, TP.HCM</t>
  </si>
  <si>
    <t>Công ty TNHH Nimo Việt Nam</t>
  </si>
  <si>
    <t xml:space="preserve">Số 368 đường Nguyễn Trãi, phường Trung Văn, Nam Từ Liêm, Hà Nội </t>
  </si>
  <si>
    <t>Tầng 15, khối B, tòa nhà Sông Đà, Phạm Hùng, Nam Từ Liêm. Hà Nội</t>
  </si>
  <si>
    <t>Công ty cổ phần Legend Global Connect Việt Nam</t>
  </si>
  <si>
    <t>Số 11, ngách 38, phố Tư Hoa, Quảng An. Tây Hồ, Hà Nội</t>
  </si>
  <si>
    <t>Công ty TNHH Kouple</t>
  </si>
  <si>
    <t>D28-Ô 11. khu D. KĐT Geleximco, Dương Nội, Hà Đông, Hà Nội</t>
  </si>
  <si>
    <t>Công ty TNHH RAPIDO ASIA</t>
  </si>
  <si>
    <t>Viện Thú Y</t>
  </si>
  <si>
    <t>Số 86, đường Trường Chinh, phường Phương Mai, quận Đống Đa, thành phố Hà Nội</t>
  </si>
  <si>
    <t>Công ty cổ phần Phong cách Âu Châu</t>
  </si>
  <si>
    <t>Số 12 Cao Bá Quát, phường Điện Biên, quận Ba Đình, Hà Nội</t>
  </si>
  <si>
    <t>Công ty CP SX và XNK Trường Thịnh</t>
  </si>
  <si>
    <t>Số 1, ngõ Hứa Dạ, thôn Đoài Khê, xã Đan Phượng, huyện Đan Phượng, Hà Nội</t>
  </si>
  <si>
    <t>Công ty Cổ phần Tetra Pak Việt Nam</t>
  </si>
  <si>
    <t>235 Đồng KHởi, phường Bến Nghé, quận 1, TPHCM</t>
  </si>
  <si>
    <t>Công ty TNHH Tamura Corporation Việt Nam</t>
  </si>
  <si>
    <t>Tầng 7, TN IDMC Duy Tân, số 21 Duy Tân , Dịch Vọng Hậu, Cầu Giấy, HN</t>
  </si>
  <si>
    <t>Công ty cổ phần Dụng cụ cơ khí xuất khẩu</t>
  </si>
  <si>
    <t>Công ty cổ phần thiết bị công nghiệp Hoàng Ngọc Minh</t>
  </si>
  <si>
    <t>B5-10, Lotus 2, KĐT Vinhomes Gardenia, đường Hàm Nghi, phường Cầu Diễn, quận Nam Từ Liêm, Hà Nội</t>
  </si>
  <si>
    <t>Công ty cổ phần Quốc tế Tam Sơn</t>
  </si>
  <si>
    <t>Tầng 3, số nhà 21, ngõ 2 phố Lê Văn Hưu, phường Phạm Đình Hổ, quận Hai Bà Trưng, Hà Nội</t>
  </si>
  <si>
    <t>Công ty TNHH sản xuất thang máy Smartrise Việt Nam</t>
  </si>
  <si>
    <t>Số 8 BT2, ngõ 66 đường Kim Giang, phường Đại Kim, quận Hoàng Mai, Hà Nội</t>
  </si>
  <si>
    <t>Công ty TNHH Thương mại máy tính Thiên Khánh</t>
  </si>
  <si>
    <t>Số 17/1/31 phố Nguyễn Chí Thanh, P. Ngọc Khánh, Q Ba Đình, TP Hà Nội</t>
  </si>
  <si>
    <t>Công ty TNHH Hà nội Steel Center</t>
  </si>
  <si>
    <t>Công ty CP Tập đoàn Sunhouse</t>
  </si>
  <si>
    <t>Số 139 phố Nguyễn Thái Học, quận Ba Đình, TP Hà nội</t>
  </si>
  <si>
    <t>Công ty TNHH Đầu tư TM &amp; XNK Phúc Quang</t>
  </si>
  <si>
    <t>Số 76, ngách 16/77 ngõ 77 phố 8/3, p Quỳnh Mai, quaajnHai bà Trưng TP Hà nội</t>
  </si>
  <si>
    <t xml:space="preserve">Công ty TNHH NISEI ELECTRONIC Hà nội </t>
  </si>
  <si>
    <t>Lô I-3, KCN Thăng Long, xã Kim Chung, huyện Đông Anh, TP Hà nội</t>
  </si>
  <si>
    <t>Công ty TNHH Weldinh Alloys Việt Nam</t>
  </si>
  <si>
    <t>Lô 17A, KCN Quang Minh, TT Quang Minh, huyện Mê Linh, TP. Hà Nội</t>
  </si>
  <si>
    <t>Công ty TNHH thiết bị vật tư Việt Tùng</t>
  </si>
  <si>
    <t>Số 9, ngõ 156 phố Lạc Trung, Phường Thanh Lương, Quận Hai Bà Trưng Hà Nội</t>
  </si>
  <si>
    <t>Công ty CP công nghệ Windtech Việt Nam</t>
  </si>
  <si>
    <t>Tổ 7, TT Quyang Minh, huyện Mê Linh, TP Hà Nội</t>
  </si>
  <si>
    <t>Công ty Cổ phần vật tư thiết bị công trình Minh Đức</t>
  </si>
  <si>
    <t>Thép thanh không gỉ</t>
  </si>
  <si>
    <t>Thép không gỉ cán phẳng</t>
  </si>
  <si>
    <t>thép không gỉ dạng dải</t>
  </si>
  <si>
    <t>Ống thép hàn không gỉ</t>
  </si>
  <si>
    <t>Bếp điện từ đôi</t>
  </si>
  <si>
    <t>Thép hợp kim cán nóng dạng tấm</t>
  </si>
  <si>
    <t>Đèn Led thả gắn trần</t>
  </si>
  <si>
    <t>Bếp điện từ đơn</t>
  </si>
  <si>
    <t>Dây cáp điện dẹt bọc nhựa</t>
  </si>
  <si>
    <t>Thép ông hợp kim được hàn</t>
  </si>
  <si>
    <t>nồi cơm điện</t>
  </si>
  <si>
    <t>máy làm nóng lạnh nước uống</t>
  </si>
  <si>
    <t>nồi chiên không dầu</t>
  </si>
  <si>
    <t xml:space="preserve"> ấm đun nước và nồi nấu chậm</t>
  </si>
  <si>
    <t xml:space="preserve"> ấm đun nước và nồi cơm điện và nồi áp suất</t>
  </si>
  <si>
    <t>Quạt ly tâm</t>
  </si>
  <si>
    <t>Máy xay sinh tố, máy ép trái cây</t>
  </si>
  <si>
    <t xml:space="preserve">Thép cuộn không hợp kim </t>
  </si>
  <si>
    <t>Bếp nướng điện</t>
  </si>
  <si>
    <t>Dàn lạnh của điều hòa không khí</t>
  </si>
  <si>
    <t>máy xay thịt</t>
  </si>
  <si>
    <t>Ấm dun nước, nồi nấu chậm</t>
  </si>
  <si>
    <t>Dàn lạnh , dàn nóng của điều hòa không khí</t>
  </si>
  <si>
    <t xml:space="preserve">Dây cáp điện </t>
  </si>
  <si>
    <t>Bếp đôi điện từ (cố định)</t>
  </si>
  <si>
    <t>Thép thanh không hợp kim</t>
  </si>
  <si>
    <t>May xay sinh tố</t>
  </si>
  <si>
    <t>Bếp điện</t>
  </si>
  <si>
    <t>Bếp từ cố định</t>
  </si>
  <si>
    <t xml:space="preserve">Máy giặt </t>
  </si>
  <si>
    <t>Thép dạng tấm</t>
  </si>
  <si>
    <t>Nồi áp suất dùng điện có chức năng nấu cơm</t>
  </si>
  <si>
    <t>đèn Led</t>
  </si>
  <si>
    <t>Nồi nấu chậm, ấm đun nước</t>
  </si>
  <si>
    <t>Đèn Led</t>
  </si>
  <si>
    <t>Máy lọc và làm nóng lạnh nước uống</t>
  </si>
  <si>
    <t xml:space="preserve">Tủ mát </t>
  </si>
  <si>
    <t>Tủ giữ lạnh</t>
  </si>
  <si>
    <t>Cục nóng, cục lạnh điều hòa không khí</t>
  </si>
  <si>
    <t>Thép ống hợp kim</t>
  </si>
  <si>
    <t>Bàn là hơi nước</t>
  </si>
  <si>
    <t>Cáp điện bọc nhựa</t>
  </si>
  <si>
    <t>Thép tấm PMC</t>
  </si>
  <si>
    <t>Tủ kết đông, Tủ lạnh</t>
  </si>
  <si>
    <t>Phích đun nước dùng điện</t>
  </si>
  <si>
    <t>May hút bụi</t>
  </si>
  <si>
    <t>Bình đun nước có dự trữ</t>
  </si>
  <si>
    <t>Máy duỗi tóc</t>
  </si>
  <si>
    <t>Thép HK, dạng thanh</t>
  </si>
  <si>
    <t>Bàn là</t>
  </si>
  <si>
    <t>Diều dây chất liệu bằng vải</t>
  </si>
  <si>
    <t>Thép ôống hợp kim</t>
  </si>
  <si>
    <t>Bình đun nước</t>
  </si>
  <si>
    <t>thép hợp kim dạng thanh</t>
  </si>
  <si>
    <t>Lò nướng âm tủ</t>
  </si>
  <si>
    <t>Thép không gỉ dạng đai</t>
  </si>
  <si>
    <t>Máy là tóc. máy sấy tóc</t>
  </si>
  <si>
    <t>Bộ đồ chơi xếp hình</t>
  </si>
  <si>
    <t>Thú nhồi bông</t>
  </si>
  <si>
    <t>Ấm điện đa năng</t>
  </si>
  <si>
    <t>Tủ kết đông</t>
  </si>
  <si>
    <t>Quạt trần</t>
  </si>
  <si>
    <t>Thép PCM</t>
  </si>
  <si>
    <t>Dây thép</t>
  </si>
  <si>
    <t>Nồi áp suất, nồi cơm điện, ấm đun nước</t>
  </si>
  <si>
    <t>nồi cơm điện, ấm đun nước</t>
  </si>
  <si>
    <t>đèn LED</t>
  </si>
  <si>
    <t>Nồi nấu chậm &amp; Ấm sắc thuốc</t>
  </si>
  <si>
    <t>Bình đun nước nóng trực tiếp</t>
  </si>
  <si>
    <t xml:space="preserve">Nồi cơm điện </t>
  </si>
  <si>
    <t xml:space="preserve">Bếp đôi điện từ </t>
  </si>
  <si>
    <t>Máy dđun nước đa năng</t>
  </si>
  <si>
    <t>TBĐ</t>
  </si>
  <si>
    <t>Thép thanh hợp kim</t>
  </si>
  <si>
    <t>máy hút bụi</t>
  </si>
  <si>
    <t>Máy sây khô tay</t>
  </si>
  <si>
    <t>Máy làm nóng lạnh nước</t>
  </si>
  <si>
    <t>Mý sấy tóc</t>
  </si>
  <si>
    <t>Đèn lé</t>
  </si>
  <si>
    <t>Mô hình máy bay</t>
  </si>
  <si>
    <t>máy ép trái cây</t>
  </si>
  <si>
    <t>Que thép hợp kim</t>
  </si>
  <si>
    <t xml:space="preserve">Đèn Led  </t>
  </si>
  <si>
    <t>máy khoan cầm tay</t>
  </si>
  <si>
    <t>Máy lạnh</t>
  </si>
  <si>
    <t>99,42</t>
  </si>
  <si>
    <t>m</t>
  </si>
  <si>
    <t>Tấn</t>
  </si>
  <si>
    <t>Kg</t>
  </si>
  <si>
    <t>hộp</t>
  </si>
  <si>
    <t>(Từ 01/8/2024 đến 31/8/2024)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</si>
</sst>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"/>
    <numFmt numFmtId="165" formatCode="yyyy\.m"/>
  </numFmts>
  <fonts count="12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3" borderId="0" xfId="0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" fontId="10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wrapText="1"/>
    </xf>
    <xf numFmtId="49" fontId="10" fillId="0" borderId="6" xfId="0" applyNumberFormat="1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1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0" borderId="0" xfId="0" applyFont="1" applyAlignment="1">
      <alignment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5"/>
  <sheetViews>
    <sheetView tabSelected="1" zoomScaleNormal="100" zoomScaleSheetLayoutView="115" workbookViewId="0">
      <pane ySplit="8" topLeftCell="A367" activePane="bottomLeft" state="frozen"/>
      <selection pane="bottomLeft" activeCell="D7" sqref="D7"/>
    </sheetView>
  </sheetViews>
  <sheetFormatPr defaultRowHeight="16.5" x14ac:dyDescent="0.25"/>
  <cols>
    <col min="1" max="1" width="6.5703125" style="18" customWidth="1"/>
    <col min="2" max="2" width="19.85546875" style="18" customWidth="1"/>
    <col min="3" max="3" width="32.85546875" style="19" customWidth="1"/>
    <col min="4" max="4" width="35.7109375" style="19" customWidth="1"/>
    <col min="5" max="5" width="18.28515625" style="20" customWidth="1"/>
    <col min="6" max="6" width="13.42578125" style="20" customWidth="1"/>
    <col min="7" max="7" width="17.28515625" style="21" customWidth="1"/>
    <col min="8" max="8" width="9.85546875" style="20" customWidth="1"/>
    <col min="9" max="9" width="9.140625" style="2" hidden="1" customWidth="1"/>
    <col min="10" max="10" width="11.28515625" style="2" hidden="1" customWidth="1"/>
    <col min="11" max="15" width="9.140625" style="2" hidden="1" customWidth="1"/>
    <col min="16" max="16" width="18.7109375" style="2" hidden="1" customWidth="1"/>
    <col min="17" max="17" width="11.85546875" style="2" customWidth="1"/>
    <col min="18" max="16384" width="9.140625" style="2"/>
  </cols>
  <sheetData>
    <row r="1" spans="1:16" x14ac:dyDescent="0.25">
      <c r="A1" s="1" t="s">
        <v>8</v>
      </c>
      <c r="B1" s="9"/>
      <c r="C1" s="6"/>
      <c r="D1" s="6"/>
      <c r="E1" s="2"/>
      <c r="F1" s="2"/>
      <c r="G1" s="10"/>
      <c r="H1" s="2"/>
    </row>
    <row r="2" spans="1:16" x14ac:dyDescent="0.25">
      <c r="A2" s="1" t="s">
        <v>9</v>
      </c>
      <c r="B2" s="9"/>
      <c r="C2" s="6"/>
      <c r="D2" s="6"/>
      <c r="E2" s="2"/>
      <c r="F2" s="2"/>
      <c r="G2" s="10"/>
      <c r="H2" s="2"/>
    </row>
    <row r="3" spans="1:16" x14ac:dyDescent="0.25">
      <c r="A3" s="1"/>
      <c r="B3" s="9"/>
      <c r="C3" s="6"/>
      <c r="D3" s="6"/>
      <c r="E3" s="2"/>
      <c r="F3" s="2"/>
      <c r="G3" s="10"/>
      <c r="H3" s="2"/>
    </row>
    <row r="4" spans="1:16" ht="18.75" x14ac:dyDescent="0.25">
      <c r="A4" s="1"/>
      <c r="B4" s="9"/>
      <c r="C4" s="6"/>
      <c r="D4" s="7" t="s">
        <v>10</v>
      </c>
      <c r="E4" s="2"/>
      <c r="F4" s="2"/>
      <c r="G4" s="10"/>
      <c r="H4" s="2"/>
    </row>
    <row r="5" spans="1:16" ht="15" customHeight="1" x14ac:dyDescent="0.25">
      <c r="A5" s="24" t="s">
        <v>18</v>
      </c>
      <c r="B5" s="24"/>
      <c r="C5" s="24"/>
      <c r="D5" s="24"/>
      <c r="E5" s="24"/>
      <c r="F5" s="24"/>
      <c r="G5" s="24"/>
      <c r="H5" s="24"/>
    </row>
    <row r="6" spans="1:16" ht="37.5" x14ac:dyDescent="0.25">
      <c r="A6" s="1"/>
      <c r="B6" s="9"/>
      <c r="C6" s="6"/>
      <c r="D6" s="8" t="s">
        <v>1306</v>
      </c>
      <c r="E6" s="2"/>
      <c r="F6" s="2"/>
      <c r="G6" s="10"/>
      <c r="H6" s="2"/>
    </row>
    <row r="7" spans="1:16" ht="15" x14ac:dyDescent="0.25">
      <c r="A7" s="9"/>
      <c r="B7" s="9"/>
      <c r="C7" s="6"/>
      <c r="D7" s="6"/>
      <c r="E7" s="2"/>
      <c r="F7" s="2"/>
      <c r="G7" s="10"/>
      <c r="H7" s="2"/>
    </row>
    <row r="8" spans="1:16" s="3" customFormat="1" ht="49.5" customHeight="1" x14ac:dyDescent="0.2">
      <c r="A8" s="25" t="s">
        <v>0</v>
      </c>
      <c r="B8" s="25" t="s">
        <v>1</v>
      </c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J8" s="4"/>
      <c r="K8" s="4" t="s">
        <v>13</v>
      </c>
      <c r="L8" s="22" t="s">
        <v>14</v>
      </c>
      <c r="M8" s="23"/>
      <c r="N8" s="5" t="s">
        <v>17</v>
      </c>
      <c r="O8" s="5" t="s">
        <v>16</v>
      </c>
      <c r="P8" s="4" t="s">
        <v>15</v>
      </c>
    </row>
    <row r="9" spans="1:16" s="11" customFormat="1" ht="54.75" customHeight="1" x14ac:dyDescent="0.25">
      <c r="A9" s="26">
        <v>1</v>
      </c>
      <c r="B9" s="27" t="s">
        <v>635</v>
      </c>
      <c r="C9" s="28" t="s">
        <v>19</v>
      </c>
      <c r="D9" s="29" t="s">
        <v>20</v>
      </c>
      <c r="E9" s="30" t="s">
        <v>108</v>
      </c>
      <c r="F9" s="31" t="s">
        <v>147</v>
      </c>
      <c r="G9" s="32">
        <v>1632</v>
      </c>
      <c r="H9" s="32">
        <v>1</v>
      </c>
      <c r="J9" s="13" t="s">
        <v>11</v>
      </c>
      <c r="K9" s="16" t="s">
        <v>193</v>
      </c>
      <c r="L9" s="12" t="s">
        <v>12</v>
      </c>
      <c r="M9" s="12">
        <v>24</v>
      </c>
      <c r="N9" s="12" t="str">
        <f>+LEFT(K9,4)</f>
        <v>0731</v>
      </c>
      <c r="O9" s="12" t="str">
        <f t="shared" ref="O9" si="0">+RIGHT(K9,2)</f>
        <v>26</v>
      </c>
      <c r="P9" s="12" t="str">
        <f>+$L$9&amp;$M$9&amp;N9&amp;"-"&amp;O9</f>
        <v>H26.7-240731-26</v>
      </c>
    </row>
    <row r="10" spans="1:16" s="11" customFormat="1" ht="56.25" x14ac:dyDescent="0.25">
      <c r="A10" s="26">
        <f>+A9+1</f>
        <v>2</v>
      </c>
      <c r="B10" s="27" t="s">
        <v>636</v>
      </c>
      <c r="C10" s="28" t="s">
        <v>19</v>
      </c>
      <c r="D10" s="29" t="s">
        <v>33</v>
      </c>
      <c r="E10" s="30" t="s">
        <v>136</v>
      </c>
      <c r="F10" s="31" t="s">
        <v>147</v>
      </c>
      <c r="G10" s="33">
        <v>4482</v>
      </c>
      <c r="H10" s="32">
        <v>1</v>
      </c>
      <c r="J10" s="12"/>
      <c r="K10" s="16" t="s">
        <v>194</v>
      </c>
      <c r="L10" s="12" t="s">
        <v>12</v>
      </c>
      <c r="M10" s="12">
        <v>24</v>
      </c>
      <c r="N10" s="12" t="str">
        <f t="shared" ref="N10:N73" si="1">+LEFT(K10,4)</f>
        <v>0731</v>
      </c>
      <c r="O10" s="12" t="str">
        <f t="shared" ref="O10:O73" si="2">+RIGHT(K10,2)</f>
        <v>27</v>
      </c>
      <c r="P10" s="12" t="str">
        <f t="shared" ref="P10:P73" si="3">+$L$9&amp;$M$9&amp;N10&amp;"-"&amp;O10</f>
        <v>H26.7-240731-27</v>
      </c>
    </row>
    <row r="11" spans="1:16" s="11" customFormat="1" ht="56.25" x14ac:dyDescent="0.25">
      <c r="A11" s="26">
        <f t="shared" ref="A11:A74" si="4">+A10+1</f>
        <v>3</v>
      </c>
      <c r="B11" s="27" t="s">
        <v>637</v>
      </c>
      <c r="C11" s="28" t="s">
        <v>19</v>
      </c>
      <c r="D11" s="29" t="s">
        <v>34</v>
      </c>
      <c r="E11" s="30" t="s">
        <v>133</v>
      </c>
      <c r="F11" s="31" t="s">
        <v>147</v>
      </c>
      <c r="G11" s="33">
        <v>1680</v>
      </c>
      <c r="H11" s="32">
        <v>1</v>
      </c>
      <c r="J11" s="12"/>
      <c r="K11" s="16" t="s">
        <v>195</v>
      </c>
      <c r="L11" s="12" t="s">
        <v>12</v>
      </c>
      <c r="M11" s="12">
        <v>24</v>
      </c>
      <c r="N11" s="12" t="str">
        <f t="shared" si="1"/>
        <v>0731</v>
      </c>
      <c r="O11" s="12" t="str">
        <f t="shared" si="2"/>
        <v>28</v>
      </c>
      <c r="P11" s="12" t="str">
        <f t="shared" si="3"/>
        <v>H26.7-240731-28</v>
      </c>
    </row>
    <row r="12" spans="1:16" s="11" customFormat="1" ht="56.25" x14ac:dyDescent="0.25">
      <c r="A12" s="26">
        <f t="shared" si="4"/>
        <v>4</v>
      </c>
      <c r="B12" s="27" t="s">
        <v>638</v>
      </c>
      <c r="C12" s="28" t="s">
        <v>19</v>
      </c>
      <c r="D12" s="29" t="s">
        <v>35</v>
      </c>
      <c r="E12" s="30" t="s">
        <v>131</v>
      </c>
      <c r="F12" s="31" t="s">
        <v>147</v>
      </c>
      <c r="G12" s="33">
        <v>6672</v>
      </c>
      <c r="H12" s="32">
        <v>1</v>
      </c>
      <c r="J12" s="12"/>
      <c r="K12" s="16" t="s">
        <v>196</v>
      </c>
      <c r="L12" s="12" t="s">
        <v>12</v>
      </c>
      <c r="M12" s="12">
        <v>24</v>
      </c>
      <c r="N12" s="12" t="str">
        <f t="shared" si="1"/>
        <v>0731</v>
      </c>
      <c r="O12" s="12" t="str">
        <f t="shared" si="2"/>
        <v>29</v>
      </c>
      <c r="P12" s="12" t="str">
        <f t="shared" si="3"/>
        <v>H26.7-240731-29</v>
      </c>
    </row>
    <row r="13" spans="1:16" s="11" customFormat="1" ht="37.5" x14ac:dyDescent="0.25">
      <c r="A13" s="26">
        <f t="shared" si="4"/>
        <v>5</v>
      </c>
      <c r="B13" s="27" t="s">
        <v>639</v>
      </c>
      <c r="C13" s="28" t="s">
        <v>52</v>
      </c>
      <c r="D13" s="29" t="s">
        <v>53</v>
      </c>
      <c r="E13" s="30" t="s">
        <v>106</v>
      </c>
      <c r="F13" s="31" t="s">
        <v>148</v>
      </c>
      <c r="G13" s="33">
        <v>146190</v>
      </c>
      <c r="H13" s="32">
        <v>7</v>
      </c>
      <c r="J13" s="12"/>
      <c r="K13" s="16" t="s">
        <v>197</v>
      </c>
      <c r="L13" s="12" t="s">
        <v>12</v>
      </c>
      <c r="M13" s="12">
        <v>24</v>
      </c>
      <c r="N13" s="12" t="str">
        <f t="shared" si="1"/>
        <v>0731</v>
      </c>
      <c r="O13" s="12" t="str">
        <f t="shared" si="2"/>
        <v>22</v>
      </c>
      <c r="P13" s="12" t="str">
        <f t="shared" si="3"/>
        <v>H26.7-240731-22</v>
      </c>
    </row>
    <row r="14" spans="1:16" s="11" customFormat="1" ht="75" x14ac:dyDescent="0.25">
      <c r="A14" s="26">
        <f t="shared" si="4"/>
        <v>6</v>
      </c>
      <c r="B14" s="27" t="s">
        <v>640</v>
      </c>
      <c r="C14" s="28" t="s">
        <v>37</v>
      </c>
      <c r="D14" s="29" t="s">
        <v>38</v>
      </c>
      <c r="E14" s="30" t="s">
        <v>131</v>
      </c>
      <c r="F14" s="31" t="s">
        <v>147</v>
      </c>
      <c r="G14" s="33">
        <v>5160</v>
      </c>
      <c r="H14" s="32">
        <v>1</v>
      </c>
      <c r="J14" s="12"/>
      <c r="K14" s="14" t="s">
        <v>198</v>
      </c>
      <c r="L14" s="12" t="s">
        <v>12</v>
      </c>
      <c r="M14" s="12">
        <v>24</v>
      </c>
      <c r="N14" s="12" t="str">
        <f t="shared" si="1"/>
        <v>0801</v>
      </c>
      <c r="O14" s="12" t="str">
        <f t="shared" si="2"/>
        <v>05</v>
      </c>
      <c r="P14" s="12" t="str">
        <f t="shared" si="3"/>
        <v>H26.7-240801-05</v>
      </c>
    </row>
    <row r="15" spans="1:16" s="11" customFormat="1" ht="75" x14ac:dyDescent="0.25">
      <c r="A15" s="26">
        <f t="shared" si="4"/>
        <v>7</v>
      </c>
      <c r="B15" s="27" t="s">
        <v>641</v>
      </c>
      <c r="C15" s="28" t="s">
        <v>37</v>
      </c>
      <c r="D15" s="29" t="s">
        <v>38</v>
      </c>
      <c r="E15" s="30" t="s">
        <v>177</v>
      </c>
      <c r="F15" s="31" t="s">
        <v>147</v>
      </c>
      <c r="G15" s="33">
        <v>2200</v>
      </c>
      <c r="H15" s="32">
        <v>1</v>
      </c>
      <c r="J15" s="12"/>
      <c r="K15" s="14" t="s">
        <v>199</v>
      </c>
      <c r="L15" s="12" t="s">
        <v>12</v>
      </c>
      <c r="M15" s="12">
        <v>24</v>
      </c>
      <c r="N15" s="12" t="str">
        <f t="shared" si="1"/>
        <v>0801</v>
      </c>
      <c r="O15" s="12" t="str">
        <f t="shared" si="2"/>
        <v>08</v>
      </c>
      <c r="P15" s="12" t="str">
        <f t="shared" si="3"/>
        <v>H26.7-240801-08</v>
      </c>
    </row>
    <row r="16" spans="1:16" s="11" customFormat="1" ht="56.25" x14ac:dyDescent="0.25">
      <c r="A16" s="26">
        <f t="shared" si="4"/>
        <v>8</v>
      </c>
      <c r="B16" s="27" t="s">
        <v>642</v>
      </c>
      <c r="C16" s="28" t="s">
        <v>23</v>
      </c>
      <c r="D16" s="29" t="s">
        <v>24</v>
      </c>
      <c r="E16" s="30" t="s">
        <v>107</v>
      </c>
      <c r="F16" s="31" t="s">
        <v>149</v>
      </c>
      <c r="G16" s="33">
        <v>56.853999999999999</v>
      </c>
      <c r="H16" s="32">
        <v>7</v>
      </c>
      <c r="J16" s="12"/>
      <c r="K16" s="17" t="s">
        <v>200</v>
      </c>
      <c r="L16" s="12" t="s">
        <v>12</v>
      </c>
      <c r="M16" s="12">
        <v>24</v>
      </c>
      <c r="N16" s="12" t="str">
        <f t="shared" si="1"/>
        <v>0801</v>
      </c>
      <c r="O16" s="12" t="str">
        <f t="shared" si="2"/>
        <v>11</v>
      </c>
      <c r="P16" s="12" t="str">
        <f t="shared" si="3"/>
        <v>H26.7-240801-11</v>
      </c>
    </row>
    <row r="17" spans="1:16" s="11" customFormat="1" ht="56.25" x14ac:dyDescent="0.25">
      <c r="A17" s="26">
        <f t="shared" si="4"/>
        <v>9</v>
      </c>
      <c r="B17" s="27" t="s">
        <v>643</v>
      </c>
      <c r="C17" s="28" t="s">
        <v>56</v>
      </c>
      <c r="D17" s="29" t="s">
        <v>57</v>
      </c>
      <c r="E17" s="30" t="s">
        <v>1216</v>
      </c>
      <c r="F17" s="31" t="s">
        <v>148</v>
      </c>
      <c r="G17" s="33">
        <v>1702</v>
      </c>
      <c r="H17" s="32">
        <v>1</v>
      </c>
      <c r="J17" s="12"/>
      <c r="K17" s="14" t="s">
        <v>201</v>
      </c>
      <c r="L17" s="12" t="s">
        <v>12</v>
      </c>
      <c r="M17" s="12">
        <v>24</v>
      </c>
      <c r="N17" s="12" t="str">
        <f t="shared" si="1"/>
        <v>0731</v>
      </c>
      <c r="O17" s="12" t="str">
        <f t="shared" si="2"/>
        <v>05</v>
      </c>
      <c r="P17" s="12" t="str">
        <f t="shared" si="3"/>
        <v>H26.7-240731-05</v>
      </c>
    </row>
    <row r="18" spans="1:16" s="11" customFormat="1" ht="37.5" x14ac:dyDescent="0.25">
      <c r="A18" s="26">
        <f t="shared" si="4"/>
        <v>10</v>
      </c>
      <c r="B18" s="27" t="s">
        <v>644</v>
      </c>
      <c r="C18" s="28" t="s">
        <v>47</v>
      </c>
      <c r="D18" s="29" t="s">
        <v>1077</v>
      </c>
      <c r="E18" s="30" t="s">
        <v>1217</v>
      </c>
      <c r="F18" s="31" t="s">
        <v>1302</v>
      </c>
      <c r="G18" s="33">
        <v>600</v>
      </c>
      <c r="H18" s="32">
        <v>1</v>
      </c>
      <c r="J18" s="12"/>
      <c r="K18" s="17" t="s">
        <v>202</v>
      </c>
      <c r="L18" s="12" t="s">
        <v>12</v>
      </c>
      <c r="M18" s="12">
        <v>24</v>
      </c>
      <c r="N18" s="12" t="str">
        <f t="shared" si="1"/>
        <v>0801</v>
      </c>
      <c r="O18" s="12" t="str">
        <f t="shared" si="2"/>
        <v>10</v>
      </c>
      <c r="P18" s="12" t="str">
        <f t="shared" si="3"/>
        <v>H26.7-240801-10</v>
      </c>
    </row>
    <row r="19" spans="1:16" s="11" customFormat="1" ht="37.5" x14ac:dyDescent="0.25">
      <c r="A19" s="26">
        <f t="shared" si="4"/>
        <v>11</v>
      </c>
      <c r="B19" s="27" t="s">
        <v>645</v>
      </c>
      <c r="C19" s="34" t="s">
        <v>181</v>
      </c>
      <c r="D19" s="34" t="s">
        <v>182</v>
      </c>
      <c r="E19" s="33" t="s">
        <v>144</v>
      </c>
      <c r="F19" s="31" t="s">
        <v>147</v>
      </c>
      <c r="G19" s="33">
        <v>7</v>
      </c>
      <c r="H19" s="33">
        <v>7</v>
      </c>
      <c r="J19" s="12"/>
      <c r="K19" s="16" t="s">
        <v>203</v>
      </c>
      <c r="L19" s="12" t="s">
        <v>12</v>
      </c>
      <c r="M19" s="12">
        <v>24</v>
      </c>
      <c r="N19" s="12" t="str">
        <f t="shared" si="1"/>
        <v>0801</v>
      </c>
      <c r="O19" s="12" t="str">
        <f t="shared" si="2"/>
        <v>16</v>
      </c>
      <c r="P19" s="12" t="str">
        <f t="shared" si="3"/>
        <v>H26.7-240801-16</v>
      </c>
    </row>
    <row r="20" spans="1:16" s="11" customFormat="1" ht="56.25" x14ac:dyDescent="0.25">
      <c r="A20" s="26">
        <f t="shared" si="4"/>
        <v>12</v>
      </c>
      <c r="B20" s="27" t="s">
        <v>646</v>
      </c>
      <c r="C20" s="28" t="s">
        <v>19</v>
      </c>
      <c r="D20" s="29" t="s">
        <v>20</v>
      </c>
      <c r="E20" s="30" t="s">
        <v>144</v>
      </c>
      <c r="F20" s="31" t="s">
        <v>147</v>
      </c>
      <c r="G20" s="33">
        <v>1008</v>
      </c>
      <c r="H20" s="33">
        <v>1</v>
      </c>
      <c r="J20" s="12"/>
      <c r="K20" s="16" t="s">
        <v>204</v>
      </c>
      <c r="L20" s="12" t="s">
        <v>12</v>
      </c>
      <c r="M20" s="12">
        <v>24</v>
      </c>
      <c r="N20" s="12" t="str">
        <f t="shared" si="1"/>
        <v>0801</v>
      </c>
      <c r="O20" s="12" t="str">
        <f t="shared" si="2"/>
        <v>19</v>
      </c>
      <c r="P20" s="12" t="str">
        <f t="shared" si="3"/>
        <v>H26.7-240801-19</v>
      </c>
    </row>
    <row r="21" spans="1:16" s="11" customFormat="1" ht="56.25" x14ac:dyDescent="0.25">
      <c r="A21" s="26">
        <f t="shared" si="4"/>
        <v>13</v>
      </c>
      <c r="B21" s="27" t="s">
        <v>647</v>
      </c>
      <c r="C21" s="34" t="s">
        <v>1078</v>
      </c>
      <c r="D21" s="34" t="s">
        <v>1079</v>
      </c>
      <c r="E21" s="33" t="s">
        <v>116</v>
      </c>
      <c r="F21" s="33" t="s">
        <v>148</v>
      </c>
      <c r="G21" s="33">
        <v>1573.86</v>
      </c>
      <c r="H21" s="33">
        <v>10</v>
      </c>
      <c r="J21" s="12"/>
      <c r="K21" s="16" t="s">
        <v>205</v>
      </c>
      <c r="L21" s="12" t="s">
        <v>12</v>
      </c>
      <c r="M21" s="12">
        <v>24</v>
      </c>
      <c r="N21" s="12" t="str">
        <f t="shared" si="1"/>
        <v>0801</v>
      </c>
      <c r="O21" s="12" t="str">
        <f t="shared" si="2"/>
        <v>18</v>
      </c>
      <c r="P21" s="12" t="str">
        <f t="shared" si="3"/>
        <v>H26.7-240801-18</v>
      </c>
    </row>
    <row r="22" spans="1:16" s="11" customFormat="1" ht="37.5" x14ac:dyDescent="0.25">
      <c r="A22" s="26">
        <f t="shared" si="4"/>
        <v>14</v>
      </c>
      <c r="B22" s="27" t="s">
        <v>648</v>
      </c>
      <c r="C22" s="28" t="s">
        <v>70</v>
      </c>
      <c r="D22" s="29" t="s">
        <v>71</v>
      </c>
      <c r="E22" s="30" t="s">
        <v>1218</v>
      </c>
      <c r="F22" s="31" t="s">
        <v>148</v>
      </c>
      <c r="G22" s="33">
        <v>621</v>
      </c>
      <c r="H22" s="32">
        <v>1</v>
      </c>
      <c r="J22" s="12"/>
      <c r="K22" s="14" t="s">
        <v>206</v>
      </c>
      <c r="L22" s="12" t="s">
        <v>12</v>
      </c>
      <c r="M22" s="12">
        <v>24</v>
      </c>
      <c r="N22" s="12" t="str">
        <f t="shared" si="1"/>
        <v>0731</v>
      </c>
      <c r="O22" s="12" t="str">
        <f t="shared" si="2"/>
        <v>07</v>
      </c>
      <c r="P22" s="12" t="str">
        <f t="shared" si="3"/>
        <v>H26.7-240731-07</v>
      </c>
    </row>
    <row r="23" spans="1:16" s="11" customFormat="1" ht="37.5" x14ac:dyDescent="0.25">
      <c r="A23" s="26">
        <f t="shared" si="4"/>
        <v>15</v>
      </c>
      <c r="B23" s="27" t="s">
        <v>649</v>
      </c>
      <c r="C23" s="28" t="s">
        <v>70</v>
      </c>
      <c r="D23" s="29" t="s">
        <v>71</v>
      </c>
      <c r="E23" s="30" t="s">
        <v>1218</v>
      </c>
      <c r="F23" s="31" t="s">
        <v>148</v>
      </c>
      <c r="G23" s="33">
        <v>912</v>
      </c>
      <c r="H23" s="32">
        <v>1</v>
      </c>
      <c r="J23" s="12"/>
      <c r="K23" s="14" t="s">
        <v>207</v>
      </c>
      <c r="L23" s="12" t="s">
        <v>12</v>
      </c>
      <c r="M23" s="12">
        <v>24</v>
      </c>
      <c r="N23" s="12" t="str">
        <f t="shared" si="1"/>
        <v>0731</v>
      </c>
      <c r="O23" s="12" t="str">
        <f t="shared" si="2"/>
        <v>09</v>
      </c>
      <c r="P23" s="12" t="str">
        <f t="shared" si="3"/>
        <v>H26.7-240731-09</v>
      </c>
    </row>
    <row r="24" spans="1:16" s="11" customFormat="1" ht="56.25" x14ac:dyDescent="0.25">
      <c r="A24" s="26">
        <f t="shared" si="4"/>
        <v>16</v>
      </c>
      <c r="B24" s="27" t="s">
        <v>650</v>
      </c>
      <c r="C24" s="28" t="s">
        <v>68</v>
      </c>
      <c r="D24" s="29" t="s">
        <v>69</v>
      </c>
      <c r="E24" s="30" t="s">
        <v>122</v>
      </c>
      <c r="F24" s="33" t="s">
        <v>146</v>
      </c>
      <c r="G24" s="33">
        <v>33</v>
      </c>
      <c r="H24" s="33">
        <v>3</v>
      </c>
      <c r="J24" s="12"/>
      <c r="K24" s="16" t="s">
        <v>208</v>
      </c>
      <c r="L24" s="12" t="s">
        <v>12</v>
      </c>
      <c r="M24" s="12">
        <v>24</v>
      </c>
      <c r="N24" s="12" t="str">
        <f t="shared" si="1"/>
        <v>0801</v>
      </c>
      <c r="O24" s="12" t="str">
        <f t="shared" si="2"/>
        <v>17</v>
      </c>
      <c r="P24" s="12" t="str">
        <f t="shared" si="3"/>
        <v>H26.7-240801-17</v>
      </c>
    </row>
    <row r="25" spans="1:16" s="11" customFormat="1" ht="56.25" x14ac:dyDescent="0.25">
      <c r="A25" s="26">
        <f t="shared" si="4"/>
        <v>17</v>
      </c>
      <c r="B25" s="27" t="s">
        <v>651</v>
      </c>
      <c r="C25" s="28" t="s">
        <v>54</v>
      </c>
      <c r="D25" s="29" t="s">
        <v>55</v>
      </c>
      <c r="E25" s="30" t="s">
        <v>119</v>
      </c>
      <c r="F25" s="31" t="s">
        <v>149</v>
      </c>
      <c r="G25" s="33">
        <v>37.36</v>
      </c>
      <c r="H25" s="32">
        <v>2</v>
      </c>
      <c r="J25" s="12"/>
      <c r="K25" s="14" t="s">
        <v>209</v>
      </c>
      <c r="L25" s="12" t="s">
        <v>12</v>
      </c>
      <c r="M25" s="12">
        <v>24</v>
      </c>
      <c r="N25" s="12" t="str">
        <f t="shared" si="1"/>
        <v>0802</v>
      </c>
      <c r="O25" s="12" t="str">
        <f t="shared" si="2"/>
        <v>08</v>
      </c>
      <c r="P25" s="12" t="str">
        <f t="shared" si="3"/>
        <v>H26.7-240802-08</v>
      </c>
    </row>
    <row r="26" spans="1:16" s="11" customFormat="1" ht="56.25" x14ac:dyDescent="0.25">
      <c r="A26" s="26">
        <f t="shared" si="4"/>
        <v>18</v>
      </c>
      <c r="B26" s="27" t="s">
        <v>652</v>
      </c>
      <c r="C26" s="28" t="s">
        <v>54</v>
      </c>
      <c r="D26" s="29" t="s">
        <v>55</v>
      </c>
      <c r="E26" s="30" t="s">
        <v>119</v>
      </c>
      <c r="F26" s="31" t="s">
        <v>149</v>
      </c>
      <c r="G26" s="33">
        <v>221.99</v>
      </c>
      <c r="H26" s="33">
        <v>6</v>
      </c>
      <c r="J26" s="12"/>
      <c r="K26" s="17" t="s">
        <v>210</v>
      </c>
      <c r="L26" s="12" t="s">
        <v>12</v>
      </c>
      <c r="M26" s="12">
        <v>24</v>
      </c>
      <c r="N26" s="12" t="str">
        <f t="shared" si="1"/>
        <v>0802</v>
      </c>
      <c r="O26" s="12" t="str">
        <f t="shared" si="2"/>
        <v>10</v>
      </c>
      <c r="P26" s="12" t="str">
        <f t="shared" si="3"/>
        <v>H26.7-240802-10</v>
      </c>
    </row>
    <row r="27" spans="1:16" s="11" customFormat="1" ht="56.25" x14ac:dyDescent="0.25">
      <c r="A27" s="26">
        <f t="shared" si="4"/>
        <v>19</v>
      </c>
      <c r="B27" s="27" t="s">
        <v>653</v>
      </c>
      <c r="C27" s="28" t="s">
        <v>56</v>
      </c>
      <c r="D27" s="29" t="s">
        <v>57</v>
      </c>
      <c r="E27" s="30" t="s">
        <v>142</v>
      </c>
      <c r="F27" s="31" t="s">
        <v>147</v>
      </c>
      <c r="G27" s="32">
        <v>28880</v>
      </c>
      <c r="H27" s="32">
        <v>6</v>
      </c>
      <c r="J27" s="12"/>
      <c r="K27" s="14" t="s">
        <v>211</v>
      </c>
      <c r="L27" s="12" t="s">
        <v>12</v>
      </c>
      <c r="M27" s="12">
        <v>24</v>
      </c>
      <c r="N27" s="12" t="str">
        <f t="shared" si="1"/>
        <v>0802</v>
      </c>
      <c r="O27" s="12" t="str">
        <f t="shared" si="2"/>
        <v>02</v>
      </c>
      <c r="P27" s="12" t="str">
        <f t="shared" si="3"/>
        <v>H26.7-240802-02</v>
      </c>
    </row>
    <row r="28" spans="1:16" s="11" customFormat="1" ht="75" x14ac:dyDescent="0.25">
      <c r="A28" s="26">
        <f t="shared" si="4"/>
        <v>20</v>
      </c>
      <c r="B28" s="27" t="s">
        <v>654</v>
      </c>
      <c r="C28" s="28" t="s">
        <v>83</v>
      </c>
      <c r="D28" s="29" t="s">
        <v>84</v>
      </c>
      <c r="E28" s="30" t="s">
        <v>113</v>
      </c>
      <c r="F28" s="31" t="s">
        <v>1302</v>
      </c>
      <c r="G28" s="32">
        <v>2500</v>
      </c>
      <c r="H28" s="32">
        <v>1</v>
      </c>
      <c r="J28" s="12"/>
      <c r="K28" s="14" t="s">
        <v>212</v>
      </c>
      <c r="L28" s="12" t="s">
        <v>12</v>
      </c>
      <c r="M28" s="12">
        <v>24</v>
      </c>
      <c r="N28" s="12" t="str">
        <f t="shared" si="1"/>
        <v>0802</v>
      </c>
      <c r="O28" s="12" t="str">
        <f t="shared" si="2"/>
        <v>09</v>
      </c>
      <c r="P28" s="12" t="str">
        <f t="shared" si="3"/>
        <v>H26.7-240802-09</v>
      </c>
    </row>
    <row r="29" spans="1:16" s="11" customFormat="1" ht="56.25" x14ac:dyDescent="0.25">
      <c r="A29" s="26">
        <f t="shared" si="4"/>
        <v>21</v>
      </c>
      <c r="B29" s="27" t="s">
        <v>655</v>
      </c>
      <c r="C29" s="28" t="s">
        <v>1080</v>
      </c>
      <c r="D29" s="29" t="s">
        <v>1081</v>
      </c>
      <c r="E29" s="30" t="s">
        <v>163</v>
      </c>
      <c r="F29" s="33" t="s">
        <v>148</v>
      </c>
      <c r="G29" s="33">
        <v>600</v>
      </c>
      <c r="H29" s="33">
        <v>2</v>
      </c>
      <c r="J29" s="12"/>
      <c r="K29" s="14" t="s">
        <v>213</v>
      </c>
      <c r="L29" s="12" t="s">
        <v>12</v>
      </c>
      <c r="M29" s="12">
        <v>24</v>
      </c>
      <c r="N29" s="12" t="str">
        <f t="shared" si="1"/>
        <v>0801</v>
      </c>
      <c r="O29" s="12" t="str">
        <f t="shared" si="2"/>
        <v>01</v>
      </c>
      <c r="P29" s="12" t="str">
        <f t="shared" si="3"/>
        <v>H26.7-240801-01</v>
      </c>
    </row>
    <row r="30" spans="1:16" s="11" customFormat="1" ht="56.25" x14ac:dyDescent="0.25">
      <c r="A30" s="26">
        <f t="shared" si="4"/>
        <v>22</v>
      </c>
      <c r="B30" s="27" t="s">
        <v>656</v>
      </c>
      <c r="C30" s="28" t="s">
        <v>1082</v>
      </c>
      <c r="D30" s="29" t="s">
        <v>1083</v>
      </c>
      <c r="E30" s="30" t="s">
        <v>108</v>
      </c>
      <c r="F30" s="31" t="s">
        <v>147</v>
      </c>
      <c r="G30" s="33">
        <v>3615</v>
      </c>
      <c r="H30" s="32">
        <v>1</v>
      </c>
      <c r="J30" s="12"/>
      <c r="K30" s="14" t="s">
        <v>214</v>
      </c>
      <c r="L30" s="12" t="s">
        <v>12</v>
      </c>
      <c r="M30" s="12">
        <v>24</v>
      </c>
      <c r="N30" s="12" t="str">
        <f t="shared" si="1"/>
        <v>0802</v>
      </c>
      <c r="O30" s="12" t="str">
        <f t="shared" si="2"/>
        <v>01</v>
      </c>
      <c r="P30" s="12" t="str">
        <f t="shared" si="3"/>
        <v>H26.7-240802-01</v>
      </c>
    </row>
    <row r="31" spans="1:16" s="11" customFormat="1" ht="56.25" x14ac:dyDescent="0.25">
      <c r="A31" s="26">
        <f t="shared" si="4"/>
        <v>23</v>
      </c>
      <c r="B31" s="27" t="s">
        <v>657</v>
      </c>
      <c r="C31" s="28" t="s">
        <v>65</v>
      </c>
      <c r="D31" s="29" t="s">
        <v>66</v>
      </c>
      <c r="E31" s="30" t="s">
        <v>121</v>
      </c>
      <c r="F31" s="31" t="s">
        <v>1303</v>
      </c>
      <c r="G31" s="32">
        <v>99.45</v>
      </c>
      <c r="H31" s="32">
        <v>2</v>
      </c>
      <c r="J31" s="12"/>
      <c r="K31" s="14" t="s">
        <v>215</v>
      </c>
      <c r="L31" s="12" t="s">
        <v>12</v>
      </c>
      <c r="M31" s="12">
        <v>24</v>
      </c>
      <c r="N31" s="12" t="str">
        <f t="shared" si="1"/>
        <v>0802</v>
      </c>
      <c r="O31" s="12" t="str">
        <f t="shared" si="2"/>
        <v>04</v>
      </c>
      <c r="P31" s="12" t="str">
        <f t="shared" si="3"/>
        <v>H26.7-240802-04</v>
      </c>
    </row>
    <row r="32" spans="1:16" s="11" customFormat="1" ht="56.25" x14ac:dyDescent="0.25">
      <c r="A32" s="26">
        <f t="shared" si="4"/>
        <v>24</v>
      </c>
      <c r="B32" s="27" t="s">
        <v>658</v>
      </c>
      <c r="C32" s="28" t="s">
        <v>80</v>
      </c>
      <c r="D32" s="29" t="s">
        <v>66</v>
      </c>
      <c r="E32" s="30" t="s">
        <v>121</v>
      </c>
      <c r="F32" s="31" t="s">
        <v>1303</v>
      </c>
      <c r="G32" s="32">
        <v>74.501999999999995</v>
      </c>
      <c r="H32" s="32">
        <v>2</v>
      </c>
      <c r="J32" s="12"/>
      <c r="K32" s="14" t="s">
        <v>216</v>
      </c>
      <c r="L32" s="12" t="s">
        <v>12</v>
      </c>
      <c r="M32" s="12">
        <v>24</v>
      </c>
      <c r="N32" s="12" t="str">
        <f t="shared" si="1"/>
        <v>0802</v>
      </c>
      <c r="O32" s="12" t="str">
        <f t="shared" si="2"/>
        <v>03</v>
      </c>
      <c r="P32" s="12" t="str">
        <f t="shared" si="3"/>
        <v>H26.7-240802-03</v>
      </c>
    </row>
    <row r="33" spans="1:16" s="11" customFormat="1" ht="56.25" x14ac:dyDescent="0.25">
      <c r="A33" s="26">
        <f t="shared" si="4"/>
        <v>25</v>
      </c>
      <c r="B33" s="27" t="s">
        <v>659</v>
      </c>
      <c r="C33" s="28" t="s">
        <v>65</v>
      </c>
      <c r="D33" s="29" t="s">
        <v>66</v>
      </c>
      <c r="E33" s="30" t="s">
        <v>121</v>
      </c>
      <c r="F33" s="31" t="s">
        <v>1303</v>
      </c>
      <c r="G33" s="32">
        <v>50.494</v>
      </c>
      <c r="H33" s="32">
        <v>1</v>
      </c>
      <c r="J33" s="12"/>
      <c r="K33" s="14" t="s">
        <v>217</v>
      </c>
      <c r="L33" s="12" t="s">
        <v>12</v>
      </c>
      <c r="M33" s="12">
        <v>24</v>
      </c>
      <c r="N33" s="12" t="str">
        <f t="shared" si="1"/>
        <v>0802</v>
      </c>
      <c r="O33" s="12" t="str">
        <f t="shared" si="2"/>
        <v>05</v>
      </c>
      <c r="P33" s="12" t="str">
        <f t="shared" si="3"/>
        <v>H26.7-240802-05</v>
      </c>
    </row>
    <row r="34" spans="1:16" s="11" customFormat="1" ht="56.25" x14ac:dyDescent="0.25">
      <c r="A34" s="26">
        <f t="shared" si="4"/>
        <v>26</v>
      </c>
      <c r="B34" s="27" t="s">
        <v>660</v>
      </c>
      <c r="C34" s="28" t="s">
        <v>65</v>
      </c>
      <c r="D34" s="29" t="s">
        <v>66</v>
      </c>
      <c r="E34" s="30" t="s">
        <v>121</v>
      </c>
      <c r="F34" s="31" t="s">
        <v>1303</v>
      </c>
      <c r="G34" s="33">
        <v>48.164000000000001</v>
      </c>
      <c r="H34" s="32">
        <v>1</v>
      </c>
      <c r="J34" s="12"/>
      <c r="K34" s="14" t="s">
        <v>218</v>
      </c>
      <c r="L34" s="12" t="s">
        <v>12</v>
      </c>
      <c r="M34" s="12">
        <v>24</v>
      </c>
      <c r="N34" s="12" t="str">
        <f t="shared" si="1"/>
        <v>0802</v>
      </c>
      <c r="O34" s="12" t="str">
        <f t="shared" si="2"/>
        <v>06</v>
      </c>
      <c r="P34" s="12" t="str">
        <f t="shared" si="3"/>
        <v>H26.7-240802-06</v>
      </c>
    </row>
    <row r="35" spans="1:16" s="11" customFormat="1" ht="56.25" x14ac:dyDescent="0.25">
      <c r="A35" s="26">
        <f t="shared" si="4"/>
        <v>27</v>
      </c>
      <c r="B35" s="27" t="s">
        <v>661</v>
      </c>
      <c r="C35" s="28" t="s">
        <v>48</v>
      </c>
      <c r="D35" s="29" t="s">
        <v>49</v>
      </c>
      <c r="E35" s="30" t="s">
        <v>117</v>
      </c>
      <c r="F35" s="31" t="s">
        <v>148</v>
      </c>
      <c r="G35" s="33">
        <v>940</v>
      </c>
      <c r="H35" s="32">
        <v>3</v>
      </c>
      <c r="J35" s="12"/>
      <c r="K35" s="14" t="s">
        <v>219</v>
      </c>
      <c r="L35" s="12" t="s">
        <v>12</v>
      </c>
      <c r="M35" s="12">
        <v>24</v>
      </c>
      <c r="N35" s="12" t="str">
        <f t="shared" si="1"/>
        <v>0802</v>
      </c>
      <c r="O35" s="12" t="str">
        <f t="shared" si="2"/>
        <v>07</v>
      </c>
      <c r="P35" s="12" t="str">
        <f t="shared" si="3"/>
        <v>H26.7-240802-07</v>
      </c>
    </row>
    <row r="36" spans="1:16" s="11" customFormat="1" ht="56.25" x14ac:dyDescent="0.25">
      <c r="A36" s="26">
        <f t="shared" si="4"/>
        <v>28</v>
      </c>
      <c r="B36" s="27" t="s">
        <v>662</v>
      </c>
      <c r="C36" s="34" t="s">
        <v>1084</v>
      </c>
      <c r="D36" s="34" t="s">
        <v>1085</v>
      </c>
      <c r="E36" s="33" t="s">
        <v>1219</v>
      </c>
      <c r="F36" s="33" t="s">
        <v>1304</v>
      </c>
      <c r="G36" s="33">
        <v>67.260000000000005</v>
      </c>
      <c r="H36" s="33">
        <v>3</v>
      </c>
      <c r="J36" s="12"/>
      <c r="K36" s="14" t="s">
        <v>220</v>
      </c>
      <c r="L36" s="12" t="s">
        <v>12</v>
      </c>
      <c r="M36" s="12">
        <v>24</v>
      </c>
      <c r="N36" s="12" t="str">
        <f t="shared" si="1"/>
        <v>0805</v>
      </c>
      <c r="O36" s="12" t="str">
        <f t="shared" si="2"/>
        <v>01</v>
      </c>
      <c r="P36" s="12" t="str">
        <f t="shared" si="3"/>
        <v>H26.7-240805-01</v>
      </c>
    </row>
    <row r="37" spans="1:16" s="11" customFormat="1" ht="93.75" x14ac:dyDescent="0.25">
      <c r="A37" s="26">
        <f t="shared" si="4"/>
        <v>29</v>
      </c>
      <c r="B37" s="27" t="s">
        <v>663</v>
      </c>
      <c r="C37" s="34" t="s">
        <v>1086</v>
      </c>
      <c r="D37" s="34" t="s">
        <v>1087</v>
      </c>
      <c r="E37" s="33" t="s">
        <v>115</v>
      </c>
      <c r="F37" s="31" t="s">
        <v>147</v>
      </c>
      <c r="G37" s="33">
        <v>207</v>
      </c>
      <c r="H37" s="33">
        <v>2</v>
      </c>
      <c r="J37" s="12"/>
      <c r="K37" s="16" t="s">
        <v>221</v>
      </c>
      <c r="L37" s="12" t="s">
        <v>12</v>
      </c>
      <c r="M37" s="12">
        <v>24</v>
      </c>
      <c r="N37" s="12" t="str">
        <f t="shared" si="1"/>
        <v>0731</v>
      </c>
      <c r="O37" s="12" t="str">
        <f t="shared" si="2"/>
        <v>25</v>
      </c>
      <c r="P37" s="12" t="str">
        <f t="shared" si="3"/>
        <v>H26.7-240731-25</v>
      </c>
    </row>
    <row r="38" spans="1:16" s="11" customFormat="1" ht="56.25" x14ac:dyDescent="0.25">
      <c r="A38" s="26">
        <f t="shared" si="4"/>
        <v>30</v>
      </c>
      <c r="B38" s="27" t="s">
        <v>664</v>
      </c>
      <c r="C38" s="34" t="s">
        <v>1088</v>
      </c>
      <c r="D38" s="34" t="s">
        <v>1089</v>
      </c>
      <c r="E38" s="33" t="s">
        <v>1220</v>
      </c>
      <c r="F38" s="31" t="s">
        <v>147</v>
      </c>
      <c r="G38" s="33">
        <v>710</v>
      </c>
      <c r="H38" s="33">
        <v>1</v>
      </c>
      <c r="J38" s="12"/>
      <c r="K38" s="14" t="s">
        <v>222</v>
      </c>
      <c r="L38" s="12" t="s">
        <v>12</v>
      </c>
      <c r="M38" s="12">
        <v>24</v>
      </c>
      <c r="N38" s="12" t="str">
        <f t="shared" si="1"/>
        <v>0805</v>
      </c>
      <c r="O38" s="12" t="str">
        <f t="shared" si="2"/>
        <v>05</v>
      </c>
      <c r="P38" s="12" t="str">
        <f t="shared" si="3"/>
        <v>H26.7-240805-05</v>
      </c>
    </row>
    <row r="39" spans="1:16" s="11" customFormat="1" ht="56.25" x14ac:dyDescent="0.25">
      <c r="A39" s="26">
        <f t="shared" si="4"/>
        <v>31</v>
      </c>
      <c r="B39" s="27" t="s">
        <v>665</v>
      </c>
      <c r="C39" s="34" t="s">
        <v>1090</v>
      </c>
      <c r="D39" s="34" t="s">
        <v>49</v>
      </c>
      <c r="E39" s="33" t="s">
        <v>117</v>
      </c>
      <c r="F39" s="33" t="s">
        <v>148</v>
      </c>
      <c r="G39" s="35">
        <v>49195</v>
      </c>
      <c r="H39" s="33">
        <v>63</v>
      </c>
      <c r="J39" s="12"/>
      <c r="K39" s="14" t="s">
        <v>223</v>
      </c>
      <c r="L39" s="12" t="s">
        <v>12</v>
      </c>
      <c r="M39" s="12">
        <v>24</v>
      </c>
      <c r="N39" s="12" t="str">
        <f t="shared" si="1"/>
        <v>0805</v>
      </c>
      <c r="O39" s="12" t="str">
        <f t="shared" si="2"/>
        <v>04</v>
      </c>
      <c r="P39" s="12" t="str">
        <f t="shared" si="3"/>
        <v>H26.7-240805-04</v>
      </c>
    </row>
    <row r="40" spans="1:16" s="11" customFormat="1" ht="37.5" x14ac:dyDescent="0.25">
      <c r="A40" s="26">
        <f t="shared" si="4"/>
        <v>32</v>
      </c>
      <c r="B40" s="27" t="s">
        <v>666</v>
      </c>
      <c r="C40" s="34" t="s">
        <v>1091</v>
      </c>
      <c r="D40" s="34" t="s">
        <v>1092</v>
      </c>
      <c r="E40" s="33" t="s">
        <v>1217</v>
      </c>
      <c r="F40" s="33" t="s">
        <v>148</v>
      </c>
      <c r="G40" s="33">
        <v>22600</v>
      </c>
      <c r="H40" s="33">
        <v>5</v>
      </c>
      <c r="J40" s="12"/>
      <c r="K40" s="14" t="s">
        <v>224</v>
      </c>
      <c r="L40" s="12" t="s">
        <v>12</v>
      </c>
      <c r="M40" s="12">
        <v>24</v>
      </c>
      <c r="N40" s="12" t="str">
        <f t="shared" si="1"/>
        <v>0805</v>
      </c>
      <c r="O40" s="12" t="str">
        <f t="shared" si="2"/>
        <v>02</v>
      </c>
      <c r="P40" s="12" t="str">
        <f t="shared" si="3"/>
        <v>H26.7-240805-02</v>
      </c>
    </row>
    <row r="41" spans="1:16" s="11" customFormat="1" ht="37.5" x14ac:dyDescent="0.25">
      <c r="A41" s="26">
        <f t="shared" si="4"/>
        <v>33</v>
      </c>
      <c r="B41" s="27" t="s">
        <v>667</v>
      </c>
      <c r="C41" s="34" t="s">
        <v>1091</v>
      </c>
      <c r="D41" s="34" t="s">
        <v>1092</v>
      </c>
      <c r="E41" s="33" t="s">
        <v>1217</v>
      </c>
      <c r="F41" s="33" t="s">
        <v>148</v>
      </c>
      <c r="G41" s="33">
        <v>44801</v>
      </c>
      <c r="H41" s="33">
        <v>6</v>
      </c>
      <c r="J41" s="12"/>
      <c r="K41" s="14" t="s">
        <v>225</v>
      </c>
      <c r="L41" s="12" t="s">
        <v>12</v>
      </c>
      <c r="M41" s="12">
        <v>24</v>
      </c>
      <c r="N41" s="12" t="str">
        <f t="shared" si="1"/>
        <v>0805</v>
      </c>
      <c r="O41" s="12" t="str">
        <f t="shared" si="2"/>
        <v>03</v>
      </c>
      <c r="P41" s="12" t="str">
        <f t="shared" si="3"/>
        <v>H26.7-240805-03</v>
      </c>
    </row>
    <row r="42" spans="1:16" s="11" customFormat="1" ht="56.25" x14ac:dyDescent="0.25">
      <c r="A42" s="26">
        <f t="shared" si="4"/>
        <v>34</v>
      </c>
      <c r="B42" s="27" t="s">
        <v>668</v>
      </c>
      <c r="C42" s="34" t="s">
        <v>48</v>
      </c>
      <c r="D42" s="34" t="s">
        <v>49</v>
      </c>
      <c r="E42" s="33" t="s">
        <v>1221</v>
      </c>
      <c r="F42" s="33" t="s">
        <v>148</v>
      </c>
      <c r="G42" s="33">
        <v>15561</v>
      </c>
      <c r="H42" s="33">
        <v>11</v>
      </c>
      <c r="J42" s="12"/>
      <c r="K42" s="17" t="s">
        <v>226</v>
      </c>
      <c r="L42" s="12" t="s">
        <v>12</v>
      </c>
      <c r="M42" s="12">
        <v>24</v>
      </c>
      <c r="N42" s="12" t="str">
        <f t="shared" si="1"/>
        <v>0805</v>
      </c>
      <c r="O42" s="12" t="str">
        <f t="shared" si="2"/>
        <v>10</v>
      </c>
      <c r="P42" s="12" t="str">
        <f t="shared" si="3"/>
        <v>H26.7-240805-10</v>
      </c>
    </row>
    <row r="43" spans="1:16" s="11" customFormat="1" ht="37.5" x14ac:dyDescent="0.25">
      <c r="A43" s="26">
        <f t="shared" si="4"/>
        <v>35</v>
      </c>
      <c r="B43" s="27" t="s">
        <v>669</v>
      </c>
      <c r="C43" s="34" t="s">
        <v>1093</v>
      </c>
      <c r="D43" s="34" t="s">
        <v>1094</v>
      </c>
      <c r="E43" s="33" t="s">
        <v>1222</v>
      </c>
      <c r="F43" s="31" t="s">
        <v>147</v>
      </c>
      <c r="G43" s="33">
        <v>6</v>
      </c>
      <c r="H43" s="33">
        <v>4</v>
      </c>
      <c r="J43" s="12"/>
      <c r="K43" s="14" t="s">
        <v>227</v>
      </c>
      <c r="L43" s="12" t="s">
        <v>12</v>
      </c>
      <c r="M43" s="12">
        <v>24</v>
      </c>
      <c r="N43" s="12" t="str">
        <f t="shared" si="1"/>
        <v>0804</v>
      </c>
      <c r="O43" s="12" t="str">
        <f t="shared" si="2"/>
        <v>01</v>
      </c>
      <c r="P43" s="12" t="str">
        <f t="shared" si="3"/>
        <v>H26.7-240804-01</v>
      </c>
    </row>
    <row r="44" spans="1:16" s="11" customFormat="1" ht="37.5" x14ac:dyDescent="0.25">
      <c r="A44" s="26">
        <f t="shared" si="4"/>
        <v>36</v>
      </c>
      <c r="B44" s="27" t="s">
        <v>670</v>
      </c>
      <c r="C44" s="34" t="s">
        <v>1095</v>
      </c>
      <c r="D44" s="34" t="s">
        <v>1096</v>
      </c>
      <c r="E44" s="33" t="s">
        <v>1223</v>
      </c>
      <c r="F44" s="31" t="s">
        <v>147</v>
      </c>
      <c r="G44" s="33">
        <v>3316</v>
      </c>
      <c r="H44" s="33">
        <v>2</v>
      </c>
      <c r="J44" s="12"/>
      <c r="K44" s="17" t="s">
        <v>228</v>
      </c>
      <c r="L44" s="12" t="s">
        <v>12</v>
      </c>
      <c r="M44" s="12">
        <v>24</v>
      </c>
      <c r="N44" s="12" t="str">
        <f t="shared" si="1"/>
        <v>0805</v>
      </c>
      <c r="O44" s="12" t="str">
        <f t="shared" si="2"/>
        <v>12</v>
      </c>
      <c r="P44" s="12" t="str">
        <f t="shared" si="3"/>
        <v>H26.7-240805-12</v>
      </c>
    </row>
    <row r="45" spans="1:16" s="11" customFormat="1" ht="75" x14ac:dyDescent="0.25">
      <c r="A45" s="26">
        <f t="shared" si="4"/>
        <v>37</v>
      </c>
      <c r="B45" s="27" t="s">
        <v>671</v>
      </c>
      <c r="C45" s="34" t="s">
        <v>83</v>
      </c>
      <c r="D45" s="34" t="s">
        <v>84</v>
      </c>
      <c r="E45" s="33" t="s">
        <v>1224</v>
      </c>
      <c r="F45" s="31" t="s">
        <v>1302</v>
      </c>
      <c r="G45" s="33">
        <v>2500</v>
      </c>
      <c r="H45" s="33">
        <v>1</v>
      </c>
      <c r="J45" s="12"/>
      <c r="K45" s="14" t="s">
        <v>229</v>
      </c>
      <c r="L45" s="12" t="s">
        <v>12</v>
      </c>
      <c r="M45" s="12">
        <v>24</v>
      </c>
      <c r="N45" s="12" t="str">
        <f t="shared" si="1"/>
        <v>0803</v>
      </c>
      <c r="O45" s="12" t="str">
        <f t="shared" si="2"/>
        <v>02</v>
      </c>
      <c r="P45" s="12" t="str">
        <f t="shared" si="3"/>
        <v>H26.7-240803-02</v>
      </c>
    </row>
    <row r="46" spans="1:16" s="11" customFormat="1" ht="56.25" x14ac:dyDescent="0.25">
      <c r="A46" s="26">
        <f t="shared" si="4"/>
        <v>38</v>
      </c>
      <c r="B46" s="27" t="s">
        <v>672</v>
      </c>
      <c r="C46" s="34" t="s">
        <v>56</v>
      </c>
      <c r="D46" s="34" t="s">
        <v>57</v>
      </c>
      <c r="E46" s="33" t="s">
        <v>1225</v>
      </c>
      <c r="F46" s="31" t="s">
        <v>147</v>
      </c>
      <c r="G46" s="33">
        <v>126724</v>
      </c>
      <c r="H46" s="33">
        <v>6</v>
      </c>
      <c r="J46" s="12"/>
      <c r="K46" s="14" t="s">
        <v>230</v>
      </c>
      <c r="L46" s="12" t="s">
        <v>12</v>
      </c>
      <c r="M46" s="12">
        <v>24</v>
      </c>
      <c r="N46" s="12" t="str">
        <f t="shared" si="1"/>
        <v>0805</v>
      </c>
      <c r="O46" s="12" t="str">
        <f t="shared" si="2"/>
        <v>07</v>
      </c>
      <c r="P46" s="12" t="str">
        <f t="shared" si="3"/>
        <v>H26.7-240805-07</v>
      </c>
    </row>
    <row r="47" spans="1:16" s="11" customFormat="1" ht="75" x14ac:dyDescent="0.3">
      <c r="A47" s="26">
        <f t="shared" si="4"/>
        <v>39</v>
      </c>
      <c r="B47" s="27" t="s">
        <v>673</v>
      </c>
      <c r="C47" s="36" t="s">
        <v>96</v>
      </c>
      <c r="D47" s="37" t="s">
        <v>97</v>
      </c>
      <c r="E47" s="38" t="s">
        <v>144</v>
      </c>
      <c r="F47" s="39" t="s">
        <v>146</v>
      </c>
      <c r="G47" s="40">
        <v>2000</v>
      </c>
      <c r="H47" s="40">
        <v>1</v>
      </c>
      <c r="J47" s="12"/>
      <c r="K47" s="15" t="s">
        <v>231</v>
      </c>
      <c r="L47" s="12" t="s">
        <v>12</v>
      </c>
      <c r="M47" s="12">
        <v>24</v>
      </c>
      <c r="N47" s="12" t="str">
        <f t="shared" si="1"/>
        <v>0806</v>
      </c>
      <c r="O47" s="12" t="str">
        <f t="shared" si="2"/>
        <v>12</v>
      </c>
      <c r="P47" s="12" t="str">
        <f t="shared" si="3"/>
        <v>H26.7-240806-12</v>
      </c>
    </row>
    <row r="48" spans="1:16" s="11" customFormat="1" ht="56.25" x14ac:dyDescent="0.25">
      <c r="A48" s="26">
        <f t="shared" si="4"/>
        <v>40</v>
      </c>
      <c r="B48" s="27" t="s">
        <v>674</v>
      </c>
      <c r="C48" s="28" t="s">
        <v>19</v>
      </c>
      <c r="D48" s="29" t="s">
        <v>20</v>
      </c>
      <c r="E48" s="30" t="s">
        <v>128</v>
      </c>
      <c r="F48" s="31" t="s">
        <v>147</v>
      </c>
      <c r="G48" s="33">
        <v>960</v>
      </c>
      <c r="H48" s="33">
        <v>5</v>
      </c>
      <c r="J48" s="12"/>
      <c r="K48" s="15" t="s">
        <v>232</v>
      </c>
      <c r="L48" s="12" t="s">
        <v>12</v>
      </c>
      <c r="M48" s="12">
        <v>24</v>
      </c>
      <c r="N48" s="12" t="str">
        <f t="shared" si="1"/>
        <v>0805</v>
      </c>
      <c r="O48" s="12" t="str">
        <f t="shared" si="2"/>
        <v>17</v>
      </c>
      <c r="P48" s="12" t="str">
        <f t="shared" si="3"/>
        <v>H26.7-240805-17</v>
      </c>
    </row>
    <row r="49" spans="1:16" s="11" customFormat="1" ht="56.25" x14ac:dyDescent="0.25">
      <c r="A49" s="26">
        <f t="shared" si="4"/>
        <v>41</v>
      </c>
      <c r="B49" s="27" t="s">
        <v>675</v>
      </c>
      <c r="C49" s="28" t="s">
        <v>19</v>
      </c>
      <c r="D49" s="29" t="s">
        <v>20</v>
      </c>
      <c r="E49" s="30" t="s">
        <v>128</v>
      </c>
      <c r="F49" s="31" t="s">
        <v>147</v>
      </c>
      <c r="G49" s="33">
        <v>2927</v>
      </c>
      <c r="H49" s="33">
        <v>2</v>
      </c>
      <c r="J49" s="12"/>
      <c r="K49" s="16" t="s">
        <v>233</v>
      </c>
      <c r="L49" s="12" t="s">
        <v>12</v>
      </c>
      <c r="M49" s="12">
        <v>24</v>
      </c>
      <c r="N49" s="12" t="str">
        <f t="shared" si="1"/>
        <v>0805</v>
      </c>
      <c r="O49" s="12" t="str">
        <f t="shared" si="2"/>
        <v>18</v>
      </c>
      <c r="P49" s="12" t="str">
        <f t="shared" si="3"/>
        <v>H26.7-240805-18</v>
      </c>
    </row>
    <row r="50" spans="1:16" s="11" customFormat="1" ht="56.25" x14ac:dyDescent="0.25">
      <c r="A50" s="26">
        <f t="shared" si="4"/>
        <v>42</v>
      </c>
      <c r="B50" s="27" t="s">
        <v>676</v>
      </c>
      <c r="C50" s="28" t="s">
        <v>19</v>
      </c>
      <c r="D50" s="29" t="s">
        <v>20</v>
      </c>
      <c r="E50" s="30" t="s">
        <v>128</v>
      </c>
      <c r="F50" s="31" t="s">
        <v>147</v>
      </c>
      <c r="G50" s="33">
        <v>147</v>
      </c>
      <c r="H50" s="33">
        <v>1</v>
      </c>
      <c r="J50" s="12"/>
      <c r="K50" s="16" t="s">
        <v>234</v>
      </c>
      <c r="L50" s="12" t="s">
        <v>12</v>
      </c>
      <c r="M50" s="12">
        <v>24</v>
      </c>
      <c r="N50" s="12" t="str">
        <f t="shared" si="1"/>
        <v>0805</v>
      </c>
      <c r="O50" s="12" t="str">
        <f t="shared" si="2"/>
        <v>19</v>
      </c>
      <c r="P50" s="12" t="str">
        <f t="shared" si="3"/>
        <v>H26.7-240805-19</v>
      </c>
    </row>
    <row r="51" spans="1:16" s="11" customFormat="1" ht="56.25" x14ac:dyDescent="0.25">
      <c r="A51" s="26">
        <f t="shared" si="4"/>
        <v>43</v>
      </c>
      <c r="B51" s="27" t="s">
        <v>677</v>
      </c>
      <c r="C51" s="28" t="s">
        <v>19</v>
      </c>
      <c r="D51" s="29" t="s">
        <v>20</v>
      </c>
      <c r="E51" s="30" t="s">
        <v>1226</v>
      </c>
      <c r="F51" s="31" t="s">
        <v>147</v>
      </c>
      <c r="G51" s="33">
        <v>1400</v>
      </c>
      <c r="H51" s="33">
        <v>1</v>
      </c>
      <c r="J51" s="12"/>
      <c r="K51" s="16" t="s">
        <v>235</v>
      </c>
      <c r="L51" s="12" t="s">
        <v>12</v>
      </c>
      <c r="M51" s="12">
        <v>24</v>
      </c>
      <c r="N51" s="12" t="str">
        <f t="shared" si="1"/>
        <v>0805</v>
      </c>
      <c r="O51" s="12" t="str">
        <f t="shared" si="2"/>
        <v>20</v>
      </c>
      <c r="P51" s="12" t="str">
        <f t="shared" si="3"/>
        <v>H26.7-240805-20</v>
      </c>
    </row>
    <row r="52" spans="1:16" s="11" customFormat="1" ht="56.25" x14ac:dyDescent="0.25">
      <c r="A52" s="26">
        <f t="shared" si="4"/>
        <v>44</v>
      </c>
      <c r="B52" s="27" t="s">
        <v>678</v>
      </c>
      <c r="C52" s="28" t="s">
        <v>19</v>
      </c>
      <c r="D52" s="29" t="s">
        <v>20</v>
      </c>
      <c r="E52" s="30" t="s">
        <v>126</v>
      </c>
      <c r="F52" s="31" t="s">
        <v>147</v>
      </c>
      <c r="G52" s="33">
        <v>7680</v>
      </c>
      <c r="H52" s="33">
        <v>2</v>
      </c>
      <c r="J52" s="12"/>
      <c r="K52" s="16" t="s">
        <v>236</v>
      </c>
      <c r="L52" s="12" t="s">
        <v>12</v>
      </c>
      <c r="M52" s="12">
        <v>24</v>
      </c>
      <c r="N52" s="12" t="str">
        <f t="shared" si="1"/>
        <v>0805</v>
      </c>
      <c r="O52" s="12" t="str">
        <f t="shared" si="2"/>
        <v>21</v>
      </c>
      <c r="P52" s="12" t="str">
        <f t="shared" si="3"/>
        <v>H26.7-240805-21</v>
      </c>
    </row>
    <row r="53" spans="1:16" s="11" customFormat="1" ht="56.25" x14ac:dyDescent="0.25">
      <c r="A53" s="26">
        <f t="shared" si="4"/>
        <v>45</v>
      </c>
      <c r="B53" s="27" t="s">
        <v>679</v>
      </c>
      <c r="C53" s="28" t="s">
        <v>19</v>
      </c>
      <c r="D53" s="29" t="s">
        <v>20</v>
      </c>
      <c r="E53" s="30" t="s">
        <v>1227</v>
      </c>
      <c r="F53" s="31" t="s">
        <v>147</v>
      </c>
      <c r="G53" s="33">
        <v>649</v>
      </c>
      <c r="H53" s="33">
        <v>1</v>
      </c>
      <c r="J53" s="12"/>
      <c r="K53" s="16" t="s">
        <v>237</v>
      </c>
      <c r="L53" s="12" t="s">
        <v>12</v>
      </c>
      <c r="M53" s="12">
        <v>24</v>
      </c>
      <c r="N53" s="12" t="str">
        <f t="shared" si="1"/>
        <v>0805</v>
      </c>
      <c r="O53" s="12" t="str">
        <f t="shared" si="2"/>
        <v>22</v>
      </c>
      <c r="P53" s="12" t="str">
        <f t="shared" si="3"/>
        <v>H26.7-240805-22</v>
      </c>
    </row>
    <row r="54" spans="1:16" s="11" customFormat="1" ht="56.25" x14ac:dyDescent="0.3">
      <c r="A54" s="26">
        <f t="shared" si="4"/>
        <v>46</v>
      </c>
      <c r="B54" s="27" t="s">
        <v>680</v>
      </c>
      <c r="C54" s="36" t="s">
        <v>43</v>
      </c>
      <c r="D54" s="37" t="s">
        <v>44</v>
      </c>
      <c r="E54" s="38" t="s">
        <v>1228</v>
      </c>
      <c r="F54" s="31" t="s">
        <v>147</v>
      </c>
      <c r="G54" s="40">
        <v>980</v>
      </c>
      <c r="H54" s="40">
        <v>1</v>
      </c>
      <c r="J54" s="12"/>
      <c r="K54" s="16" t="s">
        <v>238</v>
      </c>
      <c r="L54" s="12" t="s">
        <v>12</v>
      </c>
      <c r="M54" s="12">
        <v>24</v>
      </c>
      <c r="N54" s="12" t="str">
        <f t="shared" si="1"/>
        <v>0806</v>
      </c>
      <c r="O54" s="12" t="str">
        <f t="shared" si="2"/>
        <v>13</v>
      </c>
      <c r="P54" s="12" t="str">
        <f t="shared" si="3"/>
        <v>H26.7-240806-13</v>
      </c>
    </row>
    <row r="55" spans="1:16" s="11" customFormat="1" ht="56.25" x14ac:dyDescent="0.3">
      <c r="A55" s="26">
        <f t="shared" si="4"/>
        <v>47</v>
      </c>
      <c r="B55" s="27" t="s">
        <v>681</v>
      </c>
      <c r="C55" s="36" t="s">
        <v>94</v>
      </c>
      <c r="D55" s="37" t="s">
        <v>95</v>
      </c>
      <c r="E55" s="38" t="s">
        <v>1228</v>
      </c>
      <c r="F55" s="31" t="s">
        <v>147</v>
      </c>
      <c r="G55" s="40">
        <v>3000</v>
      </c>
      <c r="H55" s="40">
        <v>1</v>
      </c>
      <c r="J55" s="12"/>
      <c r="K55" s="16" t="s">
        <v>239</v>
      </c>
      <c r="L55" s="12" t="s">
        <v>12</v>
      </c>
      <c r="M55" s="12">
        <v>24</v>
      </c>
      <c r="N55" s="12" t="str">
        <f t="shared" si="1"/>
        <v>0806</v>
      </c>
      <c r="O55" s="12" t="str">
        <f t="shared" si="2"/>
        <v>15</v>
      </c>
      <c r="P55" s="12" t="str">
        <f t="shared" si="3"/>
        <v>H26.7-240806-15</v>
      </c>
    </row>
    <row r="56" spans="1:16" s="11" customFormat="1" ht="56.25" x14ac:dyDescent="0.3">
      <c r="A56" s="26">
        <f t="shared" si="4"/>
        <v>48</v>
      </c>
      <c r="B56" s="27" t="s">
        <v>682</v>
      </c>
      <c r="C56" s="36" t="s">
        <v>94</v>
      </c>
      <c r="D56" s="37" t="s">
        <v>95</v>
      </c>
      <c r="E56" s="38" t="s">
        <v>131</v>
      </c>
      <c r="F56" s="31" t="s">
        <v>147</v>
      </c>
      <c r="G56" s="40">
        <v>7404</v>
      </c>
      <c r="H56" s="40">
        <v>1</v>
      </c>
      <c r="J56" s="12"/>
      <c r="K56" s="16" t="s">
        <v>240</v>
      </c>
      <c r="L56" s="12" t="s">
        <v>12</v>
      </c>
      <c r="M56" s="12">
        <v>24</v>
      </c>
      <c r="N56" s="12" t="str">
        <f t="shared" si="1"/>
        <v>0806</v>
      </c>
      <c r="O56" s="12" t="str">
        <f t="shared" si="2"/>
        <v>16</v>
      </c>
      <c r="P56" s="12" t="str">
        <f t="shared" si="3"/>
        <v>H26.7-240806-16</v>
      </c>
    </row>
    <row r="57" spans="1:16" s="11" customFormat="1" ht="56.25" x14ac:dyDescent="0.3">
      <c r="A57" s="26">
        <f t="shared" si="4"/>
        <v>49</v>
      </c>
      <c r="B57" s="27" t="s">
        <v>683</v>
      </c>
      <c r="C57" s="36" t="s">
        <v>62</v>
      </c>
      <c r="D57" s="37" t="s">
        <v>26</v>
      </c>
      <c r="E57" s="38" t="s">
        <v>1229</v>
      </c>
      <c r="F57" s="31" t="s">
        <v>147</v>
      </c>
      <c r="G57" s="40">
        <v>7402</v>
      </c>
      <c r="H57" s="40">
        <v>7</v>
      </c>
      <c r="J57" s="12"/>
      <c r="K57" s="16" t="s">
        <v>241</v>
      </c>
      <c r="L57" s="12" t="s">
        <v>12</v>
      </c>
      <c r="M57" s="12">
        <v>24</v>
      </c>
      <c r="N57" s="12" t="str">
        <f t="shared" si="1"/>
        <v>0805</v>
      </c>
      <c r="O57" s="12" t="str">
        <f t="shared" si="2"/>
        <v>13</v>
      </c>
      <c r="P57" s="12" t="str">
        <f t="shared" si="3"/>
        <v>H26.7-240805-13</v>
      </c>
    </row>
    <row r="58" spans="1:16" s="11" customFormat="1" ht="75" x14ac:dyDescent="0.3">
      <c r="A58" s="26">
        <f t="shared" si="4"/>
        <v>50</v>
      </c>
      <c r="B58" s="27" t="s">
        <v>684</v>
      </c>
      <c r="C58" s="36" t="s">
        <v>62</v>
      </c>
      <c r="D58" s="37" t="s">
        <v>26</v>
      </c>
      <c r="E58" s="38" t="s">
        <v>1230</v>
      </c>
      <c r="F58" s="31" t="s">
        <v>147</v>
      </c>
      <c r="G58" s="40">
        <v>9398</v>
      </c>
      <c r="H58" s="40">
        <v>8</v>
      </c>
      <c r="J58" s="12"/>
      <c r="K58" s="16" t="s">
        <v>242</v>
      </c>
      <c r="L58" s="12" t="s">
        <v>12</v>
      </c>
      <c r="M58" s="12">
        <v>24</v>
      </c>
      <c r="N58" s="12" t="str">
        <f t="shared" si="1"/>
        <v>0805</v>
      </c>
      <c r="O58" s="12" t="str">
        <f t="shared" si="2"/>
        <v>14</v>
      </c>
      <c r="P58" s="12" t="str">
        <f t="shared" si="3"/>
        <v>H26.7-240805-14</v>
      </c>
    </row>
    <row r="59" spans="1:16" s="11" customFormat="1" ht="75" x14ac:dyDescent="0.3">
      <c r="A59" s="26">
        <f t="shared" si="4"/>
        <v>51</v>
      </c>
      <c r="B59" s="27" t="s">
        <v>685</v>
      </c>
      <c r="C59" s="36" t="s">
        <v>1097</v>
      </c>
      <c r="D59" s="37" t="s">
        <v>91</v>
      </c>
      <c r="E59" s="38" t="s">
        <v>113</v>
      </c>
      <c r="F59" s="31" t="s">
        <v>1302</v>
      </c>
      <c r="G59" s="40">
        <v>4000</v>
      </c>
      <c r="H59" s="40">
        <v>9</v>
      </c>
      <c r="J59" s="12"/>
      <c r="K59" s="16" t="s">
        <v>243</v>
      </c>
      <c r="L59" s="12" t="s">
        <v>12</v>
      </c>
      <c r="M59" s="12">
        <v>24</v>
      </c>
      <c r="N59" s="12" t="str">
        <f t="shared" si="1"/>
        <v>0805</v>
      </c>
      <c r="O59" s="12" t="str">
        <f t="shared" si="2"/>
        <v>16</v>
      </c>
      <c r="P59" s="12" t="str">
        <f t="shared" si="3"/>
        <v>H26.7-240805-16</v>
      </c>
    </row>
    <row r="60" spans="1:16" s="11" customFormat="1" ht="56.25" x14ac:dyDescent="0.3">
      <c r="A60" s="26">
        <f t="shared" si="4"/>
        <v>52</v>
      </c>
      <c r="B60" s="27" t="s">
        <v>686</v>
      </c>
      <c r="C60" s="36" t="s">
        <v>186</v>
      </c>
      <c r="D60" s="37" t="s">
        <v>187</v>
      </c>
      <c r="E60" s="38" t="s">
        <v>132</v>
      </c>
      <c r="F60" s="31" t="s">
        <v>147</v>
      </c>
      <c r="G60" s="40">
        <v>400</v>
      </c>
      <c r="H60" s="40">
        <v>1</v>
      </c>
      <c r="J60" s="12"/>
      <c r="K60" s="16" t="s">
        <v>244</v>
      </c>
      <c r="L60" s="12" t="s">
        <v>12</v>
      </c>
      <c r="M60" s="12">
        <v>24</v>
      </c>
      <c r="N60" s="12" t="str">
        <f t="shared" si="1"/>
        <v>0805</v>
      </c>
      <c r="O60" s="12" t="str">
        <f t="shared" si="2"/>
        <v>26</v>
      </c>
      <c r="P60" s="12" t="str">
        <f t="shared" si="3"/>
        <v>H26.7-240805-26</v>
      </c>
    </row>
    <row r="61" spans="1:16" s="11" customFormat="1" ht="37.5" x14ac:dyDescent="0.25">
      <c r="A61" s="26">
        <f t="shared" si="4"/>
        <v>53</v>
      </c>
      <c r="B61" s="27" t="s">
        <v>687</v>
      </c>
      <c r="C61" s="28" t="s">
        <v>1098</v>
      </c>
      <c r="D61" s="29" t="s">
        <v>1099</v>
      </c>
      <c r="E61" s="30" t="s">
        <v>110</v>
      </c>
      <c r="F61" s="31" t="s">
        <v>147</v>
      </c>
      <c r="G61" s="32">
        <v>33</v>
      </c>
      <c r="H61" s="32">
        <v>8</v>
      </c>
      <c r="J61" s="12"/>
      <c r="K61" s="16" t="s">
        <v>245</v>
      </c>
      <c r="L61" s="12" t="s">
        <v>12</v>
      </c>
      <c r="M61" s="12">
        <v>24</v>
      </c>
      <c r="N61" s="12" t="str">
        <f t="shared" si="1"/>
        <v>0806</v>
      </c>
      <c r="O61" s="12" t="str">
        <f t="shared" si="2"/>
        <v>21</v>
      </c>
      <c r="P61" s="12" t="str">
        <f t="shared" si="3"/>
        <v>H26.7-240806-21</v>
      </c>
    </row>
    <row r="62" spans="1:16" s="11" customFormat="1" ht="56.25" x14ac:dyDescent="0.3">
      <c r="A62" s="26">
        <f t="shared" si="4"/>
        <v>54</v>
      </c>
      <c r="B62" s="27" t="s">
        <v>688</v>
      </c>
      <c r="C62" s="28" t="s">
        <v>31</v>
      </c>
      <c r="D62" s="29" t="s">
        <v>32</v>
      </c>
      <c r="E62" s="30" t="s">
        <v>122</v>
      </c>
      <c r="F62" s="31" t="s">
        <v>146</v>
      </c>
      <c r="G62" s="40">
        <v>1000</v>
      </c>
      <c r="H62" s="32">
        <v>1</v>
      </c>
      <c r="J62" s="12"/>
      <c r="K62" s="15" t="s">
        <v>246</v>
      </c>
      <c r="L62" s="12" t="s">
        <v>12</v>
      </c>
      <c r="M62" s="12">
        <v>24</v>
      </c>
      <c r="N62" s="12" t="str">
        <f t="shared" si="1"/>
        <v>0806</v>
      </c>
      <c r="O62" s="12" t="str">
        <f t="shared" si="2"/>
        <v>01</v>
      </c>
      <c r="P62" s="12" t="str">
        <f t="shared" si="3"/>
        <v>H26.7-240806-01</v>
      </c>
    </row>
    <row r="63" spans="1:16" s="11" customFormat="1" ht="56.25" x14ac:dyDescent="0.25">
      <c r="A63" s="26">
        <f t="shared" si="4"/>
        <v>55</v>
      </c>
      <c r="B63" s="27" t="s">
        <v>689</v>
      </c>
      <c r="C63" s="28" t="s">
        <v>31</v>
      </c>
      <c r="D63" s="29" t="s">
        <v>32</v>
      </c>
      <c r="E63" s="30" t="s">
        <v>122</v>
      </c>
      <c r="F63" s="31" t="s">
        <v>146</v>
      </c>
      <c r="G63" s="41">
        <v>82</v>
      </c>
      <c r="H63" s="32">
        <v>1</v>
      </c>
      <c r="J63" s="12"/>
      <c r="K63" s="14" t="s">
        <v>247</v>
      </c>
      <c r="L63" s="12" t="s">
        <v>12</v>
      </c>
      <c r="M63" s="12">
        <v>24</v>
      </c>
      <c r="N63" s="12" t="str">
        <f t="shared" si="1"/>
        <v>0806</v>
      </c>
      <c r="O63" s="12" t="str">
        <f t="shared" si="2"/>
        <v>02</v>
      </c>
      <c r="P63" s="12" t="str">
        <f t="shared" si="3"/>
        <v>H26.7-240806-02</v>
      </c>
    </row>
    <row r="64" spans="1:16" s="11" customFormat="1" ht="56.25" x14ac:dyDescent="0.3">
      <c r="A64" s="26">
        <f t="shared" si="4"/>
        <v>56</v>
      </c>
      <c r="B64" s="27" t="s">
        <v>690</v>
      </c>
      <c r="C64" s="28" t="s">
        <v>31</v>
      </c>
      <c r="D64" s="29" t="s">
        <v>32</v>
      </c>
      <c r="E64" s="30" t="s">
        <v>122</v>
      </c>
      <c r="F64" s="31" t="s">
        <v>146</v>
      </c>
      <c r="G64" s="40">
        <v>3000</v>
      </c>
      <c r="H64" s="32">
        <v>1</v>
      </c>
      <c r="J64" s="12"/>
      <c r="K64" s="14" t="s">
        <v>248</v>
      </c>
      <c r="L64" s="12" t="s">
        <v>12</v>
      </c>
      <c r="M64" s="12">
        <v>24</v>
      </c>
      <c r="N64" s="12" t="str">
        <f t="shared" si="1"/>
        <v>0806</v>
      </c>
      <c r="O64" s="12" t="str">
        <f t="shared" si="2"/>
        <v>03</v>
      </c>
      <c r="P64" s="12" t="str">
        <f t="shared" si="3"/>
        <v>H26.7-240806-03</v>
      </c>
    </row>
    <row r="65" spans="1:16" s="11" customFormat="1" ht="56.25" x14ac:dyDescent="0.25">
      <c r="A65" s="26">
        <f t="shared" si="4"/>
        <v>57</v>
      </c>
      <c r="B65" s="27" t="s">
        <v>691</v>
      </c>
      <c r="C65" s="28" t="s">
        <v>31</v>
      </c>
      <c r="D65" s="29" t="s">
        <v>32</v>
      </c>
      <c r="E65" s="30" t="s">
        <v>122</v>
      </c>
      <c r="F65" s="31" t="s">
        <v>146</v>
      </c>
      <c r="G65" s="41">
        <v>1000</v>
      </c>
      <c r="H65" s="32">
        <v>1</v>
      </c>
      <c r="J65" s="12"/>
      <c r="K65" s="14" t="s">
        <v>249</v>
      </c>
      <c r="L65" s="12" t="s">
        <v>12</v>
      </c>
      <c r="M65" s="12">
        <v>24</v>
      </c>
      <c r="N65" s="12" t="str">
        <f t="shared" si="1"/>
        <v>0806</v>
      </c>
      <c r="O65" s="12" t="str">
        <f t="shared" si="2"/>
        <v>04</v>
      </c>
      <c r="P65" s="12" t="str">
        <f t="shared" si="3"/>
        <v>H26.7-240806-04</v>
      </c>
    </row>
    <row r="66" spans="1:16" s="11" customFormat="1" ht="56.25" x14ac:dyDescent="0.25">
      <c r="A66" s="26">
        <f t="shared" si="4"/>
        <v>58</v>
      </c>
      <c r="B66" s="27" t="s">
        <v>692</v>
      </c>
      <c r="C66" s="28" t="s">
        <v>31</v>
      </c>
      <c r="D66" s="29" t="s">
        <v>32</v>
      </c>
      <c r="E66" s="30" t="s">
        <v>122</v>
      </c>
      <c r="F66" s="31" t="s">
        <v>146</v>
      </c>
      <c r="G66" s="41">
        <v>500</v>
      </c>
      <c r="H66" s="32">
        <v>1</v>
      </c>
      <c r="J66" s="12"/>
      <c r="K66" s="14" t="s">
        <v>250</v>
      </c>
      <c r="L66" s="12" t="s">
        <v>12</v>
      </c>
      <c r="M66" s="12">
        <v>24</v>
      </c>
      <c r="N66" s="12" t="str">
        <f t="shared" si="1"/>
        <v>0806</v>
      </c>
      <c r="O66" s="12" t="str">
        <f t="shared" si="2"/>
        <v>05</v>
      </c>
      <c r="P66" s="12" t="str">
        <f t="shared" si="3"/>
        <v>H26.7-240806-05</v>
      </c>
    </row>
    <row r="67" spans="1:16" s="11" customFormat="1" ht="56.25" x14ac:dyDescent="0.3">
      <c r="A67" s="26">
        <f t="shared" si="4"/>
        <v>59</v>
      </c>
      <c r="B67" s="27" t="s">
        <v>693</v>
      </c>
      <c r="C67" s="28" t="s">
        <v>31</v>
      </c>
      <c r="D67" s="29" t="s">
        <v>32</v>
      </c>
      <c r="E67" s="30" t="s">
        <v>122</v>
      </c>
      <c r="F67" s="31" t="s">
        <v>146</v>
      </c>
      <c r="G67" s="40">
        <v>1000</v>
      </c>
      <c r="H67" s="32">
        <v>1</v>
      </c>
      <c r="J67" s="12"/>
      <c r="K67" s="14" t="s">
        <v>251</v>
      </c>
      <c r="L67" s="12" t="s">
        <v>12</v>
      </c>
      <c r="M67" s="12">
        <v>24</v>
      </c>
      <c r="N67" s="12" t="str">
        <f t="shared" si="1"/>
        <v>0806</v>
      </c>
      <c r="O67" s="12" t="str">
        <f t="shared" si="2"/>
        <v>06</v>
      </c>
      <c r="P67" s="12" t="str">
        <f t="shared" si="3"/>
        <v>H26.7-240806-06</v>
      </c>
    </row>
    <row r="68" spans="1:16" s="11" customFormat="1" ht="56.25" x14ac:dyDescent="0.3">
      <c r="A68" s="26">
        <f t="shared" si="4"/>
        <v>60</v>
      </c>
      <c r="B68" s="27" t="s">
        <v>694</v>
      </c>
      <c r="C68" s="28" t="s">
        <v>31</v>
      </c>
      <c r="D68" s="29" t="s">
        <v>32</v>
      </c>
      <c r="E68" s="30" t="s">
        <v>122</v>
      </c>
      <c r="F68" s="31" t="s">
        <v>146</v>
      </c>
      <c r="G68" s="40">
        <v>1000</v>
      </c>
      <c r="H68" s="32">
        <v>1</v>
      </c>
      <c r="J68" s="12"/>
      <c r="K68" s="15" t="s">
        <v>252</v>
      </c>
      <c r="L68" s="12" t="s">
        <v>12</v>
      </c>
      <c r="M68" s="12">
        <v>24</v>
      </c>
      <c r="N68" s="12" t="str">
        <f t="shared" si="1"/>
        <v>0806</v>
      </c>
      <c r="O68" s="12" t="str">
        <f t="shared" si="2"/>
        <v>07</v>
      </c>
      <c r="P68" s="12" t="str">
        <f t="shared" si="3"/>
        <v>H26.7-240806-07</v>
      </c>
    </row>
    <row r="69" spans="1:16" s="11" customFormat="1" ht="56.25" x14ac:dyDescent="0.3">
      <c r="A69" s="26">
        <f t="shared" si="4"/>
        <v>61</v>
      </c>
      <c r="B69" s="27" t="s">
        <v>695</v>
      </c>
      <c r="C69" s="28" t="s">
        <v>31</v>
      </c>
      <c r="D69" s="29" t="s">
        <v>32</v>
      </c>
      <c r="E69" s="30" t="s">
        <v>122</v>
      </c>
      <c r="F69" s="31" t="s">
        <v>146</v>
      </c>
      <c r="G69" s="40">
        <v>2000</v>
      </c>
      <c r="H69" s="32">
        <v>1</v>
      </c>
      <c r="J69" s="12"/>
      <c r="K69" s="15" t="s">
        <v>253</v>
      </c>
      <c r="L69" s="12" t="s">
        <v>12</v>
      </c>
      <c r="M69" s="12">
        <v>24</v>
      </c>
      <c r="N69" s="12" t="str">
        <f t="shared" si="1"/>
        <v>0806</v>
      </c>
      <c r="O69" s="12" t="str">
        <f t="shared" si="2"/>
        <v>08</v>
      </c>
      <c r="P69" s="12" t="str">
        <f t="shared" si="3"/>
        <v>H26.7-240806-08</v>
      </c>
    </row>
    <row r="70" spans="1:16" s="11" customFormat="1" ht="56.25" x14ac:dyDescent="0.25">
      <c r="A70" s="26">
        <f t="shared" si="4"/>
        <v>62</v>
      </c>
      <c r="B70" s="27" t="s">
        <v>696</v>
      </c>
      <c r="C70" s="28" t="s">
        <v>31</v>
      </c>
      <c r="D70" s="29" t="s">
        <v>32</v>
      </c>
      <c r="E70" s="30" t="s">
        <v>122</v>
      </c>
      <c r="F70" s="31" t="s">
        <v>146</v>
      </c>
      <c r="G70" s="41">
        <v>500</v>
      </c>
      <c r="H70" s="32">
        <v>1</v>
      </c>
      <c r="J70" s="12"/>
      <c r="K70" s="15" t="s">
        <v>254</v>
      </c>
      <c r="L70" s="12" t="s">
        <v>12</v>
      </c>
      <c r="M70" s="12">
        <v>24</v>
      </c>
      <c r="N70" s="12" t="str">
        <f t="shared" si="1"/>
        <v>0806</v>
      </c>
      <c r="O70" s="12" t="str">
        <f t="shared" si="2"/>
        <v>09</v>
      </c>
      <c r="P70" s="12" t="str">
        <f t="shared" si="3"/>
        <v>H26.7-240806-09</v>
      </c>
    </row>
    <row r="71" spans="1:16" s="11" customFormat="1" ht="56.25" x14ac:dyDescent="0.3">
      <c r="A71" s="26">
        <f t="shared" si="4"/>
        <v>63</v>
      </c>
      <c r="B71" s="27" t="s">
        <v>697</v>
      </c>
      <c r="C71" s="28" t="s">
        <v>31</v>
      </c>
      <c r="D71" s="29" t="s">
        <v>32</v>
      </c>
      <c r="E71" s="30" t="s">
        <v>122</v>
      </c>
      <c r="F71" s="31" t="s">
        <v>146</v>
      </c>
      <c r="G71" s="40">
        <v>1000</v>
      </c>
      <c r="H71" s="32">
        <v>1</v>
      </c>
      <c r="J71" s="12"/>
      <c r="K71" s="15" t="s">
        <v>255</v>
      </c>
      <c r="L71" s="12" t="s">
        <v>12</v>
      </c>
      <c r="M71" s="12">
        <v>24</v>
      </c>
      <c r="N71" s="12" t="str">
        <f t="shared" si="1"/>
        <v>0806</v>
      </c>
      <c r="O71" s="12" t="str">
        <f t="shared" si="2"/>
        <v>10</v>
      </c>
      <c r="P71" s="12" t="str">
        <f t="shared" si="3"/>
        <v>H26.7-240806-10</v>
      </c>
    </row>
    <row r="72" spans="1:16" s="11" customFormat="1" ht="56.25" x14ac:dyDescent="0.3">
      <c r="A72" s="26">
        <f t="shared" si="4"/>
        <v>64</v>
      </c>
      <c r="B72" s="27" t="s">
        <v>698</v>
      </c>
      <c r="C72" s="28" t="s">
        <v>31</v>
      </c>
      <c r="D72" s="29" t="s">
        <v>32</v>
      </c>
      <c r="E72" s="30" t="s">
        <v>122</v>
      </c>
      <c r="F72" s="31" t="s">
        <v>146</v>
      </c>
      <c r="G72" s="40">
        <v>1000</v>
      </c>
      <c r="H72" s="32">
        <v>1</v>
      </c>
      <c r="J72" s="12"/>
      <c r="K72" s="15" t="s">
        <v>256</v>
      </c>
      <c r="L72" s="12" t="s">
        <v>12</v>
      </c>
      <c r="M72" s="12">
        <v>24</v>
      </c>
      <c r="N72" s="12" t="str">
        <f t="shared" si="1"/>
        <v>0806</v>
      </c>
      <c r="O72" s="12" t="str">
        <f t="shared" si="2"/>
        <v>11</v>
      </c>
      <c r="P72" s="12" t="str">
        <f t="shared" si="3"/>
        <v>H26.7-240806-11</v>
      </c>
    </row>
    <row r="73" spans="1:16" s="11" customFormat="1" ht="56.25" x14ac:dyDescent="0.25">
      <c r="A73" s="26">
        <f t="shared" si="4"/>
        <v>65</v>
      </c>
      <c r="B73" s="27" t="s">
        <v>699</v>
      </c>
      <c r="C73" s="28" t="s">
        <v>31</v>
      </c>
      <c r="D73" s="29" t="s">
        <v>32</v>
      </c>
      <c r="E73" s="30" t="s">
        <v>122</v>
      </c>
      <c r="F73" s="31" t="s">
        <v>146</v>
      </c>
      <c r="G73" s="41">
        <v>960</v>
      </c>
      <c r="H73" s="32">
        <v>1</v>
      </c>
      <c r="J73" s="12"/>
      <c r="K73" s="16" t="s">
        <v>257</v>
      </c>
      <c r="L73" s="12" t="s">
        <v>12</v>
      </c>
      <c r="M73" s="12">
        <v>24</v>
      </c>
      <c r="N73" s="12" t="str">
        <f t="shared" si="1"/>
        <v>0806</v>
      </c>
      <c r="O73" s="12" t="str">
        <f t="shared" si="2"/>
        <v>27</v>
      </c>
      <c r="P73" s="12" t="str">
        <f t="shared" si="3"/>
        <v>H26.7-240806-27</v>
      </c>
    </row>
    <row r="74" spans="1:16" s="11" customFormat="1" ht="37.5" x14ac:dyDescent="0.25">
      <c r="A74" s="26">
        <f t="shared" si="4"/>
        <v>66</v>
      </c>
      <c r="B74" s="27" t="s">
        <v>700</v>
      </c>
      <c r="C74" s="28" t="s">
        <v>70</v>
      </c>
      <c r="D74" s="29" t="s">
        <v>71</v>
      </c>
      <c r="E74" s="30" t="s">
        <v>117</v>
      </c>
      <c r="F74" s="31" t="s">
        <v>148</v>
      </c>
      <c r="G74" s="32">
        <v>18183</v>
      </c>
      <c r="H74" s="32">
        <v>2</v>
      </c>
      <c r="J74" s="12"/>
      <c r="K74" s="17" t="s">
        <v>258</v>
      </c>
      <c r="L74" s="12" t="s">
        <v>12</v>
      </c>
      <c r="M74" s="12">
        <v>24</v>
      </c>
      <c r="N74" s="12" t="str">
        <f t="shared" ref="N74:N137" si="5">+LEFT(K74,4)</f>
        <v>0802</v>
      </c>
      <c r="O74" s="12" t="str">
        <f t="shared" ref="O74:O137" si="6">+RIGHT(K74,2)</f>
        <v>12</v>
      </c>
      <c r="P74" s="12" t="str">
        <f t="shared" ref="P74:P137" si="7">+$L$9&amp;$M$9&amp;N74&amp;"-"&amp;O74</f>
        <v>H26.7-240802-12</v>
      </c>
    </row>
    <row r="75" spans="1:16" s="11" customFormat="1" ht="37.5" x14ac:dyDescent="0.25">
      <c r="A75" s="26">
        <f t="shared" ref="A75:A138" si="8">+A74+1</f>
        <v>67</v>
      </c>
      <c r="B75" s="27" t="s">
        <v>701</v>
      </c>
      <c r="C75" s="28" t="s">
        <v>92</v>
      </c>
      <c r="D75" s="29" t="s">
        <v>93</v>
      </c>
      <c r="E75" s="30" t="s">
        <v>163</v>
      </c>
      <c r="F75" s="31" t="s">
        <v>148</v>
      </c>
      <c r="G75" s="33">
        <v>9673</v>
      </c>
      <c r="H75" s="32">
        <v>1</v>
      </c>
      <c r="J75" s="12"/>
      <c r="K75" s="14" t="s">
        <v>259</v>
      </c>
      <c r="L75" s="12" t="s">
        <v>12</v>
      </c>
      <c r="M75" s="12">
        <v>24</v>
      </c>
      <c r="N75" s="12" t="str">
        <f t="shared" si="5"/>
        <v>0801</v>
      </c>
      <c r="O75" s="12" t="str">
        <f t="shared" si="6"/>
        <v>06</v>
      </c>
      <c r="P75" s="12" t="str">
        <f t="shared" si="7"/>
        <v>H26.7-240801-06</v>
      </c>
    </row>
    <row r="76" spans="1:16" s="11" customFormat="1" ht="56.25" x14ac:dyDescent="0.25">
      <c r="A76" s="26">
        <f t="shared" si="8"/>
        <v>68</v>
      </c>
      <c r="B76" s="27" t="s">
        <v>702</v>
      </c>
      <c r="C76" s="28" t="s">
        <v>68</v>
      </c>
      <c r="D76" s="29" t="s">
        <v>69</v>
      </c>
      <c r="E76" s="30" t="s">
        <v>1231</v>
      </c>
      <c r="F76" s="31" t="s">
        <v>147</v>
      </c>
      <c r="G76" s="33">
        <v>23</v>
      </c>
      <c r="H76" s="32">
        <v>1</v>
      </c>
      <c r="J76" s="12"/>
      <c r="K76" s="16" t="s">
        <v>260</v>
      </c>
      <c r="L76" s="12" t="s">
        <v>12</v>
      </c>
      <c r="M76" s="12">
        <v>24</v>
      </c>
      <c r="N76" s="12" t="str">
        <f t="shared" si="5"/>
        <v>0806</v>
      </c>
      <c r="O76" s="12" t="str">
        <f t="shared" si="6"/>
        <v>17</v>
      </c>
      <c r="P76" s="12" t="str">
        <f t="shared" si="7"/>
        <v>H26.7-240806-17</v>
      </c>
    </row>
    <row r="77" spans="1:16" s="11" customFormat="1" ht="56.25" x14ac:dyDescent="0.25">
      <c r="A77" s="26">
        <f t="shared" si="8"/>
        <v>69</v>
      </c>
      <c r="B77" s="27" t="s">
        <v>703</v>
      </c>
      <c r="C77" s="28" t="s">
        <v>68</v>
      </c>
      <c r="D77" s="29" t="s">
        <v>69</v>
      </c>
      <c r="E77" s="30" t="s">
        <v>1232</v>
      </c>
      <c r="F77" s="31" t="s">
        <v>147</v>
      </c>
      <c r="G77" s="33">
        <v>10720</v>
      </c>
      <c r="H77" s="32">
        <v>7</v>
      </c>
      <c r="J77" s="12"/>
      <c r="K77" s="16" t="s">
        <v>261</v>
      </c>
      <c r="L77" s="12" t="s">
        <v>12</v>
      </c>
      <c r="M77" s="12">
        <v>24</v>
      </c>
      <c r="N77" s="12" t="str">
        <f t="shared" si="5"/>
        <v>0806</v>
      </c>
      <c r="O77" s="12" t="str">
        <f t="shared" si="6"/>
        <v>19</v>
      </c>
      <c r="P77" s="12" t="str">
        <f t="shared" si="7"/>
        <v>H26.7-240806-19</v>
      </c>
    </row>
    <row r="78" spans="1:16" s="11" customFormat="1" ht="56.25" x14ac:dyDescent="0.25">
      <c r="A78" s="26">
        <f t="shared" si="8"/>
        <v>70</v>
      </c>
      <c r="B78" s="27" t="s">
        <v>704</v>
      </c>
      <c r="C78" s="42" t="s">
        <v>25</v>
      </c>
      <c r="D78" s="43" t="s">
        <v>26</v>
      </c>
      <c r="E78" s="30" t="s">
        <v>108</v>
      </c>
      <c r="F78" s="31" t="s">
        <v>147</v>
      </c>
      <c r="G78" s="33">
        <f>1360+1200+1200+600+600+900+450+3040</f>
        <v>9350</v>
      </c>
      <c r="H78" s="32">
        <v>8</v>
      </c>
      <c r="J78" s="12"/>
      <c r="K78" s="16" t="s">
        <v>262</v>
      </c>
      <c r="L78" s="12" t="s">
        <v>12</v>
      </c>
      <c r="M78" s="12">
        <v>24</v>
      </c>
      <c r="N78" s="12" t="str">
        <f t="shared" si="5"/>
        <v>0806</v>
      </c>
      <c r="O78" s="12" t="str">
        <f t="shared" si="6"/>
        <v>29</v>
      </c>
      <c r="P78" s="12" t="str">
        <f t="shared" si="7"/>
        <v>H26.7-240806-29</v>
      </c>
    </row>
    <row r="79" spans="1:16" s="11" customFormat="1" ht="56.25" x14ac:dyDescent="0.25">
      <c r="A79" s="26">
        <f t="shared" si="8"/>
        <v>71</v>
      </c>
      <c r="B79" s="27" t="s">
        <v>705</v>
      </c>
      <c r="C79" s="42" t="s">
        <v>67</v>
      </c>
      <c r="D79" s="43" t="s">
        <v>1100</v>
      </c>
      <c r="E79" s="33" t="s">
        <v>119</v>
      </c>
      <c r="F79" s="33" t="s">
        <v>148</v>
      </c>
      <c r="G79" s="33">
        <f>40+115+85+5</f>
        <v>245</v>
      </c>
      <c r="H79" s="33">
        <v>4</v>
      </c>
      <c r="J79" s="12"/>
      <c r="K79" s="16" t="s">
        <v>263</v>
      </c>
      <c r="L79" s="12" t="s">
        <v>12</v>
      </c>
      <c r="M79" s="12">
        <v>24</v>
      </c>
      <c r="N79" s="12" t="str">
        <f t="shared" si="5"/>
        <v>0806</v>
      </c>
      <c r="O79" s="12" t="str">
        <f t="shared" si="6"/>
        <v>23</v>
      </c>
      <c r="P79" s="12" t="str">
        <f t="shared" si="7"/>
        <v>H26.7-240806-23</v>
      </c>
    </row>
    <row r="80" spans="1:16" s="11" customFormat="1" ht="37.5" x14ac:dyDescent="0.25">
      <c r="A80" s="26">
        <f t="shared" si="8"/>
        <v>72</v>
      </c>
      <c r="B80" s="27" t="s">
        <v>706</v>
      </c>
      <c r="C80" s="42" t="s">
        <v>52</v>
      </c>
      <c r="D80" s="43" t="s">
        <v>53</v>
      </c>
      <c r="E80" s="33" t="s">
        <v>1233</v>
      </c>
      <c r="F80" s="33" t="s">
        <v>148</v>
      </c>
      <c r="G80" s="33">
        <f>50+52+225+34+55+535+145+55+75+110+300+317+234+99+116+93+255+234+42+111+38+59+80+180+105</f>
        <v>3599</v>
      </c>
      <c r="H80" s="33">
        <v>25</v>
      </c>
      <c r="J80" s="12"/>
      <c r="K80" s="14" t="s">
        <v>264</v>
      </c>
      <c r="L80" s="12" t="s">
        <v>12</v>
      </c>
      <c r="M80" s="12">
        <v>24</v>
      </c>
      <c r="N80" s="12" t="str">
        <f t="shared" si="5"/>
        <v>0807</v>
      </c>
      <c r="O80" s="12" t="str">
        <f t="shared" si="6"/>
        <v>01</v>
      </c>
      <c r="P80" s="12" t="str">
        <f t="shared" si="7"/>
        <v>H26.7-240807-01</v>
      </c>
    </row>
    <row r="81" spans="1:16" s="11" customFormat="1" ht="37.5" x14ac:dyDescent="0.25">
      <c r="A81" s="26">
        <f t="shared" si="8"/>
        <v>73</v>
      </c>
      <c r="B81" s="27" t="s">
        <v>707</v>
      </c>
      <c r="C81" s="42" t="s">
        <v>52</v>
      </c>
      <c r="D81" s="43" t="s">
        <v>53</v>
      </c>
      <c r="E81" s="33" t="s">
        <v>163</v>
      </c>
      <c r="F81" s="33" t="s">
        <v>148</v>
      </c>
      <c r="G81" s="33">
        <f>333+94+114+859+130+69+90+314+593+129+638+137+165+785+192+153+228+58+696+39+428+141+26</f>
        <v>6411</v>
      </c>
      <c r="H81" s="33">
        <v>23</v>
      </c>
      <c r="J81" s="12"/>
      <c r="K81" s="14" t="s">
        <v>265</v>
      </c>
      <c r="L81" s="12" t="s">
        <v>12</v>
      </c>
      <c r="M81" s="12">
        <v>24</v>
      </c>
      <c r="N81" s="12" t="str">
        <f t="shared" si="5"/>
        <v>0807</v>
      </c>
      <c r="O81" s="12" t="str">
        <f t="shared" si="6"/>
        <v>02</v>
      </c>
      <c r="P81" s="12" t="str">
        <f t="shared" si="7"/>
        <v>H26.7-240807-02</v>
      </c>
    </row>
    <row r="82" spans="1:16" s="11" customFormat="1" ht="56.25" x14ac:dyDescent="0.25">
      <c r="A82" s="26">
        <f t="shared" si="8"/>
        <v>74</v>
      </c>
      <c r="B82" s="27" t="s">
        <v>708</v>
      </c>
      <c r="C82" s="42" t="s">
        <v>68</v>
      </c>
      <c r="D82" s="43" t="s">
        <v>90</v>
      </c>
      <c r="E82" s="33" t="s">
        <v>122</v>
      </c>
      <c r="F82" s="31" t="s">
        <v>147</v>
      </c>
      <c r="G82" s="33">
        <v>40</v>
      </c>
      <c r="H82" s="33">
        <v>6</v>
      </c>
      <c r="J82" s="12"/>
      <c r="K82" s="16" t="s">
        <v>266</v>
      </c>
      <c r="L82" s="12" t="s">
        <v>12</v>
      </c>
      <c r="M82" s="12">
        <v>24</v>
      </c>
      <c r="N82" s="12" t="str">
        <f t="shared" si="5"/>
        <v>0806</v>
      </c>
      <c r="O82" s="12" t="str">
        <f t="shared" si="6"/>
        <v>24</v>
      </c>
      <c r="P82" s="12" t="str">
        <f t="shared" si="7"/>
        <v>H26.7-240806-24</v>
      </c>
    </row>
    <row r="83" spans="1:16" s="11" customFormat="1" ht="56.25" x14ac:dyDescent="0.25">
      <c r="A83" s="26">
        <f t="shared" si="8"/>
        <v>75</v>
      </c>
      <c r="B83" s="27" t="s">
        <v>709</v>
      </c>
      <c r="C83" s="42" t="s">
        <v>23</v>
      </c>
      <c r="D83" s="43" t="s">
        <v>24</v>
      </c>
      <c r="E83" s="33" t="s">
        <v>107</v>
      </c>
      <c r="F83" s="33" t="s">
        <v>148</v>
      </c>
      <c r="G83" s="33">
        <f>11432+29211</f>
        <v>40643</v>
      </c>
      <c r="H83" s="33">
        <v>2</v>
      </c>
      <c r="J83" s="12"/>
      <c r="K83" s="16" t="s">
        <v>267</v>
      </c>
      <c r="L83" s="12" t="s">
        <v>12</v>
      </c>
      <c r="M83" s="12">
        <v>24</v>
      </c>
      <c r="N83" s="12" t="str">
        <f t="shared" si="5"/>
        <v>0806</v>
      </c>
      <c r="O83" s="12" t="str">
        <f t="shared" si="6"/>
        <v>20</v>
      </c>
      <c r="P83" s="12" t="str">
        <f t="shared" si="7"/>
        <v>H26.7-240806-20</v>
      </c>
    </row>
    <row r="84" spans="1:16" s="11" customFormat="1" ht="75" x14ac:dyDescent="0.3">
      <c r="A84" s="26">
        <f t="shared" si="8"/>
        <v>76</v>
      </c>
      <c r="B84" s="27" t="s">
        <v>710</v>
      </c>
      <c r="C84" s="34" t="s">
        <v>155</v>
      </c>
      <c r="D84" s="44" t="s">
        <v>156</v>
      </c>
      <c r="E84" s="33" t="s">
        <v>177</v>
      </c>
      <c r="F84" s="31" t="s">
        <v>147</v>
      </c>
      <c r="G84" s="33">
        <v>200</v>
      </c>
      <c r="H84" s="33">
        <v>1</v>
      </c>
      <c r="J84" s="12"/>
      <c r="K84" s="14" t="s">
        <v>268</v>
      </c>
      <c r="L84" s="12" t="s">
        <v>12</v>
      </c>
      <c r="M84" s="12">
        <v>24</v>
      </c>
      <c r="N84" s="12" t="str">
        <f t="shared" si="5"/>
        <v>0807</v>
      </c>
      <c r="O84" s="12" t="str">
        <f t="shared" si="6"/>
        <v>04</v>
      </c>
      <c r="P84" s="12" t="str">
        <f t="shared" si="7"/>
        <v>H26.7-240807-04</v>
      </c>
    </row>
    <row r="85" spans="1:16" s="11" customFormat="1" ht="56.25" x14ac:dyDescent="0.25">
      <c r="A85" s="26">
        <f t="shared" si="8"/>
        <v>77</v>
      </c>
      <c r="B85" s="27" t="s">
        <v>711</v>
      </c>
      <c r="C85" s="42" t="s">
        <v>23</v>
      </c>
      <c r="D85" s="43" t="s">
        <v>24</v>
      </c>
      <c r="E85" s="33" t="s">
        <v>107</v>
      </c>
      <c r="F85" s="33" t="s">
        <v>149</v>
      </c>
      <c r="G85" s="33">
        <f>31.522+19.336+15.588</f>
        <v>66.445999999999998</v>
      </c>
      <c r="H85" s="33">
        <v>3</v>
      </c>
      <c r="J85" s="12"/>
      <c r="K85" s="14" t="s">
        <v>269</v>
      </c>
      <c r="L85" s="12" t="s">
        <v>12</v>
      </c>
      <c r="M85" s="12">
        <v>24</v>
      </c>
      <c r="N85" s="12" t="str">
        <f t="shared" si="5"/>
        <v>0807</v>
      </c>
      <c r="O85" s="12" t="str">
        <f t="shared" si="6"/>
        <v>07</v>
      </c>
      <c r="P85" s="12" t="str">
        <f t="shared" si="7"/>
        <v>H26.7-240807-07</v>
      </c>
    </row>
    <row r="86" spans="1:16" s="11" customFormat="1" ht="75" x14ac:dyDescent="0.25">
      <c r="A86" s="26">
        <f t="shared" si="8"/>
        <v>78</v>
      </c>
      <c r="B86" s="27" t="s">
        <v>712</v>
      </c>
      <c r="C86" s="42" t="s">
        <v>1101</v>
      </c>
      <c r="D86" s="43" t="s">
        <v>1102</v>
      </c>
      <c r="E86" s="33" t="s">
        <v>139</v>
      </c>
      <c r="F86" s="33" t="s">
        <v>148</v>
      </c>
      <c r="G86" s="33">
        <v>7286.3</v>
      </c>
      <c r="H86" s="33">
        <v>25</v>
      </c>
      <c r="J86" s="12"/>
      <c r="K86" s="14" t="s">
        <v>270</v>
      </c>
      <c r="L86" s="12" t="s">
        <v>12</v>
      </c>
      <c r="M86" s="12">
        <v>24</v>
      </c>
      <c r="N86" s="12" t="str">
        <f t="shared" si="5"/>
        <v>0805</v>
      </c>
      <c r="O86" s="12" t="str">
        <f t="shared" si="6"/>
        <v>09</v>
      </c>
      <c r="P86" s="12" t="str">
        <f t="shared" si="7"/>
        <v>H26.7-240805-09</v>
      </c>
    </row>
    <row r="87" spans="1:16" s="11" customFormat="1" ht="75" x14ac:dyDescent="0.25">
      <c r="A87" s="26">
        <f t="shared" si="8"/>
        <v>79</v>
      </c>
      <c r="B87" s="27" t="s">
        <v>713</v>
      </c>
      <c r="C87" s="42" t="s">
        <v>1101</v>
      </c>
      <c r="D87" s="43" t="s">
        <v>1102</v>
      </c>
      <c r="E87" s="33" t="s">
        <v>116</v>
      </c>
      <c r="F87" s="33" t="s">
        <v>148</v>
      </c>
      <c r="G87" s="33">
        <v>13840.1</v>
      </c>
      <c r="H87" s="33">
        <v>17</v>
      </c>
      <c r="J87" s="12"/>
      <c r="K87" s="17" t="s">
        <v>271</v>
      </c>
      <c r="L87" s="12" t="s">
        <v>12</v>
      </c>
      <c r="M87" s="12">
        <v>24</v>
      </c>
      <c r="N87" s="12" t="str">
        <f t="shared" si="5"/>
        <v>0805</v>
      </c>
      <c r="O87" s="12" t="str">
        <f t="shared" si="6"/>
        <v>11</v>
      </c>
      <c r="P87" s="12" t="str">
        <f t="shared" si="7"/>
        <v>H26.7-240805-11</v>
      </c>
    </row>
    <row r="88" spans="1:16" s="11" customFormat="1" ht="56.25" x14ac:dyDescent="0.25">
      <c r="A88" s="26">
        <f t="shared" si="8"/>
        <v>80</v>
      </c>
      <c r="B88" s="27" t="s">
        <v>714</v>
      </c>
      <c r="C88" s="42" t="s">
        <v>153</v>
      </c>
      <c r="D88" s="43" t="s">
        <v>154</v>
      </c>
      <c r="E88" s="33" t="s">
        <v>116</v>
      </c>
      <c r="F88" s="33" t="s">
        <v>148</v>
      </c>
      <c r="G88" s="33">
        <v>21680</v>
      </c>
      <c r="H88" s="33">
        <v>1</v>
      </c>
      <c r="J88" s="12"/>
      <c r="K88" s="14" t="s">
        <v>272</v>
      </c>
      <c r="L88" s="12" t="s">
        <v>12</v>
      </c>
      <c r="M88" s="12">
        <v>24</v>
      </c>
      <c r="N88" s="12" t="str">
        <f t="shared" si="5"/>
        <v>0807</v>
      </c>
      <c r="O88" s="12" t="str">
        <f t="shared" si="6"/>
        <v>06</v>
      </c>
      <c r="P88" s="12" t="str">
        <f t="shared" si="7"/>
        <v>H26.7-240807-06</v>
      </c>
    </row>
    <row r="89" spans="1:16" s="11" customFormat="1" ht="56.25" x14ac:dyDescent="0.25">
      <c r="A89" s="26">
        <f t="shared" si="8"/>
        <v>81</v>
      </c>
      <c r="B89" s="27" t="s">
        <v>715</v>
      </c>
      <c r="C89" s="42" t="s">
        <v>85</v>
      </c>
      <c r="D89" s="43" t="s">
        <v>86</v>
      </c>
      <c r="E89" s="33" t="s">
        <v>110</v>
      </c>
      <c r="F89" s="31" t="s">
        <v>147</v>
      </c>
      <c r="G89" s="33">
        <f>240+96</f>
        <v>336</v>
      </c>
      <c r="H89" s="33">
        <v>2</v>
      </c>
      <c r="J89" s="12"/>
      <c r="K89" s="16" t="s">
        <v>273</v>
      </c>
      <c r="L89" s="12" t="s">
        <v>12</v>
      </c>
      <c r="M89" s="12">
        <v>24</v>
      </c>
      <c r="N89" s="12" t="str">
        <f t="shared" si="5"/>
        <v>0806</v>
      </c>
      <c r="O89" s="12" t="str">
        <f t="shared" si="6"/>
        <v>28</v>
      </c>
      <c r="P89" s="12" t="str">
        <f t="shared" si="7"/>
        <v>H26.7-240806-28</v>
      </c>
    </row>
    <row r="90" spans="1:16" s="11" customFormat="1" ht="56.25" x14ac:dyDescent="0.25">
      <c r="A90" s="26">
        <f t="shared" si="8"/>
        <v>82</v>
      </c>
      <c r="B90" s="27" t="s">
        <v>716</v>
      </c>
      <c r="C90" s="28" t="s">
        <v>102</v>
      </c>
      <c r="D90" s="29" t="s">
        <v>103</v>
      </c>
      <c r="E90" s="30" t="s">
        <v>116</v>
      </c>
      <c r="F90" s="31" t="s">
        <v>148</v>
      </c>
      <c r="G90" s="33">
        <v>318</v>
      </c>
      <c r="H90" s="32">
        <v>2</v>
      </c>
      <c r="J90" s="12"/>
      <c r="K90" s="14" t="s">
        <v>274</v>
      </c>
      <c r="L90" s="12" t="s">
        <v>12</v>
      </c>
      <c r="M90" s="12">
        <v>24</v>
      </c>
      <c r="N90" s="12" t="str">
        <f t="shared" si="5"/>
        <v>0808</v>
      </c>
      <c r="O90" s="12" t="str">
        <f t="shared" si="6"/>
        <v>01</v>
      </c>
      <c r="P90" s="12" t="str">
        <f t="shared" si="7"/>
        <v>H26.7-240808-01</v>
      </c>
    </row>
    <row r="91" spans="1:16" s="11" customFormat="1" ht="56.25" x14ac:dyDescent="0.25">
      <c r="A91" s="26">
        <f t="shared" si="8"/>
        <v>83</v>
      </c>
      <c r="B91" s="27" t="s">
        <v>717</v>
      </c>
      <c r="C91" s="28" t="s">
        <v>54</v>
      </c>
      <c r="D91" s="29" t="s">
        <v>55</v>
      </c>
      <c r="E91" s="30" t="s">
        <v>119</v>
      </c>
      <c r="F91" s="31" t="s">
        <v>149</v>
      </c>
      <c r="G91" s="33">
        <v>96.46</v>
      </c>
      <c r="H91" s="32">
        <v>6</v>
      </c>
      <c r="J91" s="12"/>
      <c r="K91" s="17" t="s">
        <v>275</v>
      </c>
      <c r="L91" s="12" t="s">
        <v>12</v>
      </c>
      <c r="M91" s="12">
        <v>24</v>
      </c>
      <c r="N91" s="12" t="str">
        <f t="shared" si="5"/>
        <v>0807</v>
      </c>
      <c r="O91" s="12" t="str">
        <f t="shared" si="6"/>
        <v>10</v>
      </c>
      <c r="P91" s="12" t="str">
        <f t="shared" si="7"/>
        <v>H26.7-240807-10</v>
      </c>
    </row>
    <row r="92" spans="1:16" s="11" customFormat="1" ht="56.25" x14ac:dyDescent="0.25">
      <c r="A92" s="26">
        <f t="shared" si="8"/>
        <v>84</v>
      </c>
      <c r="B92" s="27" t="s">
        <v>718</v>
      </c>
      <c r="C92" s="28" t="s">
        <v>50</v>
      </c>
      <c r="D92" s="29" t="s">
        <v>51</v>
      </c>
      <c r="E92" s="30" t="s">
        <v>161</v>
      </c>
      <c r="F92" s="31" t="s">
        <v>192</v>
      </c>
      <c r="G92" s="33">
        <v>4032</v>
      </c>
      <c r="H92" s="32">
        <v>6</v>
      </c>
      <c r="J92" s="12"/>
      <c r="K92" s="15" t="s">
        <v>276</v>
      </c>
      <c r="L92" s="12" t="s">
        <v>12</v>
      </c>
      <c r="M92" s="12">
        <v>24</v>
      </c>
      <c r="N92" s="12" t="str">
        <f t="shared" si="5"/>
        <v>0807</v>
      </c>
      <c r="O92" s="12" t="str">
        <f t="shared" si="6"/>
        <v>09</v>
      </c>
      <c r="P92" s="12" t="str">
        <f t="shared" si="7"/>
        <v>H26.7-240807-09</v>
      </c>
    </row>
    <row r="93" spans="1:16" s="11" customFormat="1" ht="75" x14ac:dyDescent="0.25">
      <c r="A93" s="26">
        <f t="shared" si="8"/>
        <v>85</v>
      </c>
      <c r="B93" s="27" t="s">
        <v>719</v>
      </c>
      <c r="C93" s="28" t="s">
        <v>37</v>
      </c>
      <c r="D93" s="29" t="s">
        <v>38</v>
      </c>
      <c r="E93" s="30" t="s">
        <v>1234</v>
      </c>
      <c r="F93" s="31" t="s">
        <v>147</v>
      </c>
      <c r="G93" s="33">
        <v>4056</v>
      </c>
      <c r="H93" s="32">
        <v>1</v>
      </c>
      <c r="J93" s="12"/>
      <c r="K93" s="15" t="s">
        <v>277</v>
      </c>
      <c r="L93" s="12" t="s">
        <v>12</v>
      </c>
      <c r="M93" s="12">
        <v>24</v>
      </c>
      <c r="N93" s="12" t="str">
        <f t="shared" si="5"/>
        <v>0807</v>
      </c>
      <c r="O93" s="12" t="str">
        <f t="shared" si="6"/>
        <v>11</v>
      </c>
      <c r="P93" s="12" t="str">
        <f t="shared" si="7"/>
        <v>H26.7-240807-11</v>
      </c>
    </row>
    <row r="94" spans="1:16" s="11" customFormat="1" ht="56.25" x14ac:dyDescent="0.25">
      <c r="A94" s="26">
        <f t="shared" si="8"/>
        <v>86</v>
      </c>
      <c r="B94" s="27" t="s">
        <v>720</v>
      </c>
      <c r="C94" s="45" t="s">
        <v>21</v>
      </c>
      <c r="D94" s="46" t="s">
        <v>22</v>
      </c>
      <c r="E94" s="47" t="s">
        <v>106</v>
      </c>
      <c r="F94" s="48" t="s">
        <v>148</v>
      </c>
      <c r="G94" s="33">
        <v>4050</v>
      </c>
      <c r="H94" s="48">
        <v>3</v>
      </c>
      <c r="J94" s="12"/>
      <c r="K94" s="14" t="s">
        <v>278</v>
      </c>
      <c r="L94" s="12" t="s">
        <v>12</v>
      </c>
      <c r="M94" s="12">
        <v>24</v>
      </c>
      <c r="N94" s="12" t="str">
        <f t="shared" si="5"/>
        <v>0808</v>
      </c>
      <c r="O94" s="12" t="str">
        <f t="shared" si="6"/>
        <v>02</v>
      </c>
      <c r="P94" s="12" t="str">
        <f t="shared" si="7"/>
        <v>H26.7-240808-02</v>
      </c>
    </row>
    <row r="95" spans="1:16" s="11" customFormat="1" ht="56.25" x14ac:dyDescent="0.25">
      <c r="A95" s="26">
        <f t="shared" si="8"/>
        <v>87</v>
      </c>
      <c r="B95" s="27" t="s">
        <v>721</v>
      </c>
      <c r="C95" s="45" t="s">
        <v>21</v>
      </c>
      <c r="D95" s="46" t="s">
        <v>22</v>
      </c>
      <c r="E95" s="47" t="s">
        <v>106</v>
      </c>
      <c r="F95" s="48" t="s">
        <v>148</v>
      </c>
      <c r="G95" s="33">
        <v>3094</v>
      </c>
      <c r="H95" s="48">
        <v>6</v>
      </c>
      <c r="J95" s="12"/>
      <c r="K95" s="15" t="s">
        <v>279</v>
      </c>
      <c r="L95" s="12" t="s">
        <v>12</v>
      </c>
      <c r="M95" s="12">
        <v>24</v>
      </c>
      <c r="N95" s="12" t="str">
        <f t="shared" si="5"/>
        <v>0808</v>
      </c>
      <c r="O95" s="12" t="str">
        <f t="shared" si="6"/>
        <v>03</v>
      </c>
      <c r="P95" s="12" t="str">
        <f t="shared" si="7"/>
        <v>H26.7-240808-03</v>
      </c>
    </row>
    <row r="96" spans="1:16" s="11" customFormat="1" ht="56.25" x14ac:dyDescent="0.25">
      <c r="A96" s="26">
        <f t="shared" si="8"/>
        <v>88</v>
      </c>
      <c r="B96" s="27" t="s">
        <v>722</v>
      </c>
      <c r="C96" s="45" t="s">
        <v>1103</v>
      </c>
      <c r="D96" s="34" t="s">
        <v>1104</v>
      </c>
      <c r="E96" s="33" t="s">
        <v>104</v>
      </c>
      <c r="F96" s="33" t="s">
        <v>1302</v>
      </c>
      <c r="G96" s="33">
        <v>40</v>
      </c>
      <c r="H96" s="33">
        <v>2</v>
      </c>
      <c r="J96" s="12"/>
      <c r="K96" s="15" t="s">
        <v>280</v>
      </c>
      <c r="L96" s="12" t="s">
        <v>12</v>
      </c>
      <c r="M96" s="12">
        <v>24</v>
      </c>
      <c r="N96" s="12" t="str">
        <f t="shared" si="5"/>
        <v>0808</v>
      </c>
      <c r="O96" s="12" t="str">
        <f t="shared" si="6"/>
        <v>11</v>
      </c>
      <c r="P96" s="12" t="str">
        <f t="shared" si="7"/>
        <v>H26.7-240808-11</v>
      </c>
    </row>
    <row r="97" spans="1:16" s="11" customFormat="1" ht="56.25" x14ac:dyDescent="0.25">
      <c r="A97" s="26">
        <f t="shared" si="8"/>
        <v>89</v>
      </c>
      <c r="B97" s="27" t="s">
        <v>723</v>
      </c>
      <c r="C97" s="28" t="s">
        <v>68</v>
      </c>
      <c r="D97" s="29" t="s">
        <v>69</v>
      </c>
      <c r="E97" s="30" t="s">
        <v>122</v>
      </c>
      <c r="F97" s="31" t="s">
        <v>151</v>
      </c>
      <c r="G97" s="33">
        <v>4</v>
      </c>
      <c r="H97" s="32">
        <v>1</v>
      </c>
      <c r="J97" s="12"/>
      <c r="K97" s="16" t="s">
        <v>281</v>
      </c>
      <c r="L97" s="12" t="s">
        <v>12</v>
      </c>
      <c r="M97" s="12">
        <v>24</v>
      </c>
      <c r="N97" s="12" t="str">
        <f t="shared" si="5"/>
        <v>0807</v>
      </c>
      <c r="O97" s="12" t="str">
        <f t="shared" si="6"/>
        <v>13</v>
      </c>
      <c r="P97" s="12" t="str">
        <f t="shared" si="7"/>
        <v>H26.7-240807-13</v>
      </c>
    </row>
    <row r="98" spans="1:16" s="11" customFormat="1" ht="37.5" x14ac:dyDescent="0.25">
      <c r="A98" s="26">
        <f t="shared" si="8"/>
        <v>90</v>
      </c>
      <c r="B98" s="27" t="s">
        <v>724</v>
      </c>
      <c r="C98" s="28" t="s">
        <v>52</v>
      </c>
      <c r="D98" s="29" t="s">
        <v>53</v>
      </c>
      <c r="E98" s="30" t="s">
        <v>118</v>
      </c>
      <c r="F98" s="31" t="s">
        <v>148</v>
      </c>
      <c r="G98" s="32">
        <v>4680</v>
      </c>
      <c r="H98" s="32">
        <v>25</v>
      </c>
      <c r="J98" s="12"/>
      <c r="K98" s="14" t="s">
        <v>282</v>
      </c>
      <c r="L98" s="12" t="s">
        <v>12</v>
      </c>
      <c r="M98" s="12">
        <v>24</v>
      </c>
      <c r="N98" s="12" t="str">
        <f t="shared" si="5"/>
        <v>0808</v>
      </c>
      <c r="O98" s="12" t="str">
        <f t="shared" si="6"/>
        <v>06</v>
      </c>
      <c r="P98" s="12" t="str">
        <f t="shared" si="7"/>
        <v>H26.7-240808-06</v>
      </c>
    </row>
    <row r="99" spans="1:16" s="11" customFormat="1" ht="37.5" x14ac:dyDescent="0.25">
      <c r="A99" s="26">
        <f t="shared" si="8"/>
        <v>91</v>
      </c>
      <c r="B99" s="27" t="s">
        <v>725</v>
      </c>
      <c r="C99" s="28" t="s">
        <v>52</v>
      </c>
      <c r="D99" s="29" t="s">
        <v>53</v>
      </c>
      <c r="E99" s="30" t="s">
        <v>118</v>
      </c>
      <c r="F99" s="31" t="s">
        <v>148</v>
      </c>
      <c r="G99" s="32">
        <v>4006</v>
      </c>
      <c r="H99" s="32">
        <v>25</v>
      </c>
      <c r="J99" s="12"/>
      <c r="K99" s="14" t="s">
        <v>283</v>
      </c>
      <c r="L99" s="12" t="s">
        <v>12</v>
      </c>
      <c r="M99" s="12">
        <v>24</v>
      </c>
      <c r="N99" s="12" t="str">
        <f t="shared" si="5"/>
        <v>0808</v>
      </c>
      <c r="O99" s="12" t="str">
        <f t="shared" si="6"/>
        <v>07</v>
      </c>
      <c r="P99" s="12" t="str">
        <f t="shared" si="7"/>
        <v>H26.7-240808-07</v>
      </c>
    </row>
    <row r="100" spans="1:16" s="11" customFormat="1" ht="56.25" x14ac:dyDescent="0.25">
      <c r="A100" s="26">
        <f t="shared" si="8"/>
        <v>92</v>
      </c>
      <c r="B100" s="27" t="s">
        <v>726</v>
      </c>
      <c r="C100" s="28" t="s">
        <v>1105</v>
      </c>
      <c r="D100" s="29" t="s">
        <v>1106</v>
      </c>
      <c r="E100" s="30" t="s">
        <v>106</v>
      </c>
      <c r="F100" s="31" t="s">
        <v>148</v>
      </c>
      <c r="G100" s="32">
        <v>1053</v>
      </c>
      <c r="H100" s="32">
        <v>1</v>
      </c>
      <c r="J100" s="12"/>
      <c r="K100" s="16" t="s">
        <v>284</v>
      </c>
      <c r="L100" s="12" t="s">
        <v>12</v>
      </c>
      <c r="M100" s="12">
        <v>24</v>
      </c>
      <c r="N100" s="12" t="str">
        <f t="shared" si="5"/>
        <v>0806</v>
      </c>
      <c r="O100" s="12" t="str">
        <f t="shared" si="6"/>
        <v>25</v>
      </c>
      <c r="P100" s="12" t="str">
        <f t="shared" si="7"/>
        <v>H26.7-240806-25</v>
      </c>
    </row>
    <row r="101" spans="1:16" s="11" customFormat="1" ht="56.25" x14ac:dyDescent="0.25">
      <c r="A101" s="26">
        <f t="shared" si="8"/>
        <v>93</v>
      </c>
      <c r="B101" s="27" t="s">
        <v>727</v>
      </c>
      <c r="C101" s="28" t="s">
        <v>68</v>
      </c>
      <c r="D101" s="29" t="s">
        <v>69</v>
      </c>
      <c r="E101" s="30" t="s">
        <v>124</v>
      </c>
      <c r="F101" s="31" t="s">
        <v>147</v>
      </c>
      <c r="G101" s="33">
        <v>6</v>
      </c>
      <c r="H101" s="32">
        <v>1</v>
      </c>
      <c r="J101" s="12"/>
      <c r="K101" s="14" t="s">
        <v>285</v>
      </c>
      <c r="L101" s="12" t="s">
        <v>12</v>
      </c>
      <c r="M101" s="12">
        <v>24</v>
      </c>
      <c r="N101" s="12" t="str">
        <f t="shared" si="5"/>
        <v>0807</v>
      </c>
      <c r="O101" s="12" t="str">
        <f t="shared" si="6"/>
        <v>08</v>
      </c>
      <c r="P101" s="12" t="str">
        <f t="shared" si="7"/>
        <v>H26.7-240807-08</v>
      </c>
    </row>
    <row r="102" spans="1:16" s="11" customFormat="1" ht="56.25" x14ac:dyDescent="0.25">
      <c r="A102" s="26">
        <f t="shared" si="8"/>
        <v>94</v>
      </c>
      <c r="B102" s="27" t="s">
        <v>728</v>
      </c>
      <c r="C102" s="28" t="s">
        <v>65</v>
      </c>
      <c r="D102" s="29" t="s">
        <v>66</v>
      </c>
      <c r="E102" s="30" t="s">
        <v>121</v>
      </c>
      <c r="F102" s="31" t="s">
        <v>1303</v>
      </c>
      <c r="G102" s="33">
        <v>100.604</v>
      </c>
      <c r="H102" s="32">
        <v>2</v>
      </c>
      <c r="J102" s="12"/>
      <c r="K102" s="16" t="s">
        <v>286</v>
      </c>
      <c r="L102" s="12" t="s">
        <v>12</v>
      </c>
      <c r="M102" s="12">
        <v>24</v>
      </c>
      <c r="N102" s="12" t="str">
        <f t="shared" si="5"/>
        <v>0808</v>
      </c>
      <c r="O102" s="12" t="str">
        <f t="shared" si="6"/>
        <v>13</v>
      </c>
      <c r="P102" s="12" t="str">
        <f t="shared" si="7"/>
        <v>H26.7-240808-13</v>
      </c>
    </row>
    <row r="103" spans="1:16" s="11" customFormat="1" ht="56.25" x14ac:dyDescent="0.25">
      <c r="A103" s="26">
        <f t="shared" si="8"/>
        <v>95</v>
      </c>
      <c r="B103" s="27" t="s">
        <v>729</v>
      </c>
      <c r="C103" s="28" t="s">
        <v>65</v>
      </c>
      <c r="D103" s="29" t="s">
        <v>66</v>
      </c>
      <c r="E103" s="30" t="s">
        <v>121</v>
      </c>
      <c r="F103" s="31" t="s">
        <v>1303</v>
      </c>
      <c r="G103" s="33">
        <v>50.33</v>
      </c>
      <c r="H103" s="32">
        <v>1</v>
      </c>
      <c r="J103" s="12"/>
      <c r="K103" s="16" t="s">
        <v>287</v>
      </c>
      <c r="L103" s="12" t="s">
        <v>12</v>
      </c>
      <c r="M103" s="12">
        <v>24</v>
      </c>
      <c r="N103" s="12" t="str">
        <f t="shared" si="5"/>
        <v>0808</v>
      </c>
      <c r="O103" s="12" t="str">
        <f t="shared" si="6"/>
        <v>14</v>
      </c>
      <c r="P103" s="12" t="str">
        <f t="shared" si="7"/>
        <v>H26.7-240808-14</v>
      </c>
    </row>
    <row r="104" spans="1:16" s="11" customFormat="1" ht="93.75" x14ac:dyDescent="0.25">
      <c r="A104" s="26">
        <f t="shared" si="8"/>
        <v>96</v>
      </c>
      <c r="B104" s="27" t="s">
        <v>730</v>
      </c>
      <c r="C104" s="49" t="s">
        <v>41</v>
      </c>
      <c r="D104" s="49" t="s">
        <v>42</v>
      </c>
      <c r="E104" s="30" t="s">
        <v>110</v>
      </c>
      <c r="F104" s="31" t="s">
        <v>147</v>
      </c>
      <c r="G104" s="32">
        <v>208</v>
      </c>
      <c r="H104" s="32">
        <v>1</v>
      </c>
      <c r="J104" s="12"/>
      <c r="K104" s="16" t="s">
        <v>288</v>
      </c>
      <c r="L104" s="12" t="s">
        <v>12</v>
      </c>
      <c r="M104" s="12">
        <v>24</v>
      </c>
      <c r="N104" s="12" t="str">
        <f t="shared" si="5"/>
        <v>0808</v>
      </c>
      <c r="O104" s="12" t="str">
        <f t="shared" si="6"/>
        <v>22</v>
      </c>
      <c r="P104" s="12" t="str">
        <f t="shared" si="7"/>
        <v>H26.7-240808-22</v>
      </c>
    </row>
    <row r="105" spans="1:16" s="11" customFormat="1" ht="93.75" x14ac:dyDescent="0.25">
      <c r="A105" s="26">
        <f t="shared" si="8"/>
        <v>97</v>
      </c>
      <c r="B105" s="27" t="s">
        <v>731</v>
      </c>
      <c r="C105" s="49" t="s">
        <v>41</v>
      </c>
      <c r="D105" s="49" t="s">
        <v>42</v>
      </c>
      <c r="E105" s="30" t="s">
        <v>110</v>
      </c>
      <c r="F105" s="31" t="s">
        <v>147</v>
      </c>
      <c r="G105" s="32">
        <v>486</v>
      </c>
      <c r="H105" s="32">
        <v>1</v>
      </c>
      <c r="J105" s="12"/>
      <c r="K105" s="16" t="s">
        <v>289</v>
      </c>
      <c r="L105" s="12" t="s">
        <v>12</v>
      </c>
      <c r="M105" s="12">
        <v>24</v>
      </c>
      <c r="N105" s="12" t="str">
        <f t="shared" si="5"/>
        <v>0808</v>
      </c>
      <c r="O105" s="12" t="str">
        <f t="shared" si="6"/>
        <v>24</v>
      </c>
      <c r="P105" s="12" t="str">
        <f t="shared" si="7"/>
        <v>H26.7-240808-24</v>
      </c>
    </row>
    <row r="106" spans="1:16" s="11" customFormat="1" ht="93.75" x14ac:dyDescent="0.25">
      <c r="A106" s="26">
        <f t="shared" si="8"/>
        <v>98</v>
      </c>
      <c r="B106" s="27" t="s">
        <v>732</v>
      </c>
      <c r="C106" s="49" t="s">
        <v>41</v>
      </c>
      <c r="D106" s="49" t="s">
        <v>42</v>
      </c>
      <c r="E106" s="30" t="s">
        <v>1235</v>
      </c>
      <c r="F106" s="31" t="s">
        <v>147</v>
      </c>
      <c r="G106" s="32">
        <v>225</v>
      </c>
      <c r="H106" s="32">
        <v>5</v>
      </c>
      <c r="J106" s="12"/>
      <c r="K106" s="16" t="s">
        <v>290</v>
      </c>
      <c r="L106" s="12" t="s">
        <v>12</v>
      </c>
      <c r="M106" s="12">
        <v>24</v>
      </c>
      <c r="N106" s="12" t="str">
        <f t="shared" si="5"/>
        <v>0808</v>
      </c>
      <c r="O106" s="12" t="str">
        <f t="shared" si="6"/>
        <v>27</v>
      </c>
      <c r="P106" s="12" t="str">
        <f t="shared" si="7"/>
        <v>H26.7-240808-27</v>
      </c>
    </row>
    <row r="107" spans="1:16" s="11" customFormat="1" ht="93.75" x14ac:dyDescent="0.25">
      <c r="A107" s="26">
        <f t="shared" si="8"/>
        <v>99</v>
      </c>
      <c r="B107" s="27" t="s">
        <v>733</v>
      </c>
      <c r="C107" s="49" t="s">
        <v>41</v>
      </c>
      <c r="D107" s="49" t="s">
        <v>42</v>
      </c>
      <c r="E107" s="30" t="s">
        <v>1235</v>
      </c>
      <c r="F107" s="31" t="s">
        <v>147</v>
      </c>
      <c r="G107" s="33">
        <v>1</v>
      </c>
      <c r="H107" s="33">
        <v>1</v>
      </c>
      <c r="J107" s="12"/>
      <c r="K107" s="16" t="s">
        <v>291</v>
      </c>
      <c r="L107" s="12" t="s">
        <v>12</v>
      </c>
      <c r="M107" s="12">
        <v>24</v>
      </c>
      <c r="N107" s="12" t="str">
        <f t="shared" si="5"/>
        <v>0808</v>
      </c>
      <c r="O107" s="12" t="str">
        <f t="shared" si="6"/>
        <v>28</v>
      </c>
      <c r="P107" s="12" t="str">
        <f t="shared" si="7"/>
        <v>H26.7-240808-28</v>
      </c>
    </row>
    <row r="108" spans="1:16" s="11" customFormat="1" ht="56.25" x14ac:dyDescent="0.3">
      <c r="A108" s="26">
        <f t="shared" si="8"/>
        <v>100</v>
      </c>
      <c r="B108" s="27" t="s">
        <v>734</v>
      </c>
      <c r="C108" s="36" t="s">
        <v>45</v>
      </c>
      <c r="D108" s="37" t="s">
        <v>46</v>
      </c>
      <c r="E108" s="38" t="s">
        <v>116</v>
      </c>
      <c r="F108" s="39" t="s">
        <v>148</v>
      </c>
      <c r="G108" s="40">
        <v>26179</v>
      </c>
      <c r="H108" s="40">
        <v>4</v>
      </c>
      <c r="J108" s="12"/>
      <c r="K108" s="14" t="s">
        <v>292</v>
      </c>
      <c r="L108" s="12" t="s">
        <v>12</v>
      </c>
      <c r="M108" s="12">
        <v>24</v>
      </c>
      <c r="N108" s="12" t="str">
        <f t="shared" si="5"/>
        <v>0808</v>
      </c>
      <c r="O108" s="12" t="str">
        <f t="shared" si="6"/>
        <v>04</v>
      </c>
      <c r="P108" s="12" t="str">
        <f t="shared" si="7"/>
        <v>H26.7-240808-04</v>
      </c>
    </row>
    <row r="109" spans="1:16" s="11" customFormat="1" ht="56.25" x14ac:dyDescent="0.3">
      <c r="A109" s="26">
        <f t="shared" si="8"/>
        <v>101</v>
      </c>
      <c r="B109" s="27" t="s">
        <v>735</v>
      </c>
      <c r="C109" s="36" t="s">
        <v>1107</v>
      </c>
      <c r="D109" s="37" t="s">
        <v>1108</v>
      </c>
      <c r="E109" s="38" t="s">
        <v>123</v>
      </c>
      <c r="F109" s="31" t="s">
        <v>147</v>
      </c>
      <c r="G109" s="40">
        <v>300</v>
      </c>
      <c r="H109" s="40">
        <v>1</v>
      </c>
      <c r="J109" s="12"/>
      <c r="K109" s="15" t="s">
        <v>293</v>
      </c>
      <c r="L109" s="12" t="s">
        <v>12</v>
      </c>
      <c r="M109" s="12">
        <v>24</v>
      </c>
      <c r="N109" s="12" t="str">
        <f t="shared" si="5"/>
        <v>0808</v>
      </c>
      <c r="O109" s="12" t="str">
        <f t="shared" si="6"/>
        <v>16</v>
      </c>
      <c r="P109" s="12" t="str">
        <f t="shared" si="7"/>
        <v>H26.7-240808-16</v>
      </c>
    </row>
    <row r="110" spans="1:16" s="11" customFormat="1" ht="37.5" x14ac:dyDescent="0.25">
      <c r="A110" s="26">
        <f t="shared" si="8"/>
        <v>102</v>
      </c>
      <c r="B110" s="27" t="s">
        <v>736</v>
      </c>
      <c r="C110" s="28" t="s">
        <v>52</v>
      </c>
      <c r="D110" s="29" t="s">
        <v>53</v>
      </c>
      <c r="E110" s="30" t="s">
        <v>106</v>
      </c>
      <c r="F110" s="31" t="s">
        <v>148</v>
      </c>
      <c r="G110" s="32">
        <v>2645</v>
      </c>
      <c r="H110" s="32">
        <v>25</v>
      </c>
      <c r="J110" s="12"/>
      <c r="K110" s="15" t="s">
        <v>294</v>
      </c>
      <c r="L110" s="12" t="s">
        <v>12</v>
      </c>
      <c r="M110" s="12">
        <v>24</v>
      </c>
      <c r="N110" s="12" t="str">
        <f t="shared" si="5"/>
        <v>0808</v>
      </c>
      <c r="O110" s="12" t="str">
        <f t="shared" si="6"/>
        <v>09</v>
      </c>
      <c r="P110" s="12" t="str">
        <f t="shared" si="7"/>
        <v>H26.7-240808-09</v>
      </c>
    </row>
    <row r="111" spans="1:16" s="11" customFormat="1" ht="37.5" x14ac:dyDescent="0.25">
      <c r="A111" s="26">
        <f t="shared" si="8"/>
        <v>103</v>
      </c>
      <c r="B111" s="27" t="s">
        <v>716</v>
      </c>
      <c r="C111" s="28" t="s">
        <v>52</v>
      </c>
      <c r="D111" s="29" t="s">
        <v>53</v>
      </c>
      <c r="E111" s="30" t="s">
        <v>109</v>
      </c>
      <c r="F111" s="31" t="s">
        <v>148</v>
      </c>
      <c r="G111" s="32">
        <v>25580</v>
      </c>
      <c r="H111" s="32">
        <v>1</v>
      </c>
      <c r="J111" s="12"/>
      <c r="K111" s="15" t="s">
        <v>274</v>
      </c>
      <c r="L111" s="12" t="s">
        <v>12</v>
      </c>
      <c r="M111" s="12">
        <v>24</v>
      </c>
      <c r="N111" s="12" t="str">
        <f t="shared" si="5"/>
        <v>0808</v>
      </c>
      <c r="O111" s="12" t="str">
        <f t="shared" si="6"/>
        <v>01</v>
      </c>
      <c r="P111" s="12" t="str">
        <f t="shared" si="7"/>
        <v>H26.7-240808-01</v>
      </c>
    </row>
    <row r="112" spans="1:16" s="11" customFormat="1" ht="56.25" x14ac:dyDescent="0.3">
      <c r="A112" s="26">
        <f t="shared" si="8"/>
        <v>104</v>
      </c>
      <c r="B112" s="27" t="s">
        <v>737</v>
      </c>
      <c r="C112" s="36" t="s">
        <v>39</v>
      </c>
      <c r="D112" s="37" t="s">
        <v>40</v>
      </c>
      <c r="E112" s="38" t="s">
        <v>104</v>
      </c>
      <c r="F112" s="39" t="s">
        <v>150</v>
      </c>
      <c r="G112" s="40">
        <v>1.2</v>
      </c>
      <c r="H112" s="40">
        <v>1</v>
      </c>
      <c r="J112" s="12"/>
      <c r="K112" s="15" t="s">
        <v>295</v>
      </c>
      <c r="L112" s="12" t="s">
        <v>12</v>
      </c>
      <c r="M112" s="12">
        <v>24</v>
      </c>
      <c r="N112" s="12" t="str">
        <f t="shared" si="5"/>
        <v>0808</v>
      </c>
      <c r="O112" s="12" t="str">
        <f t="shared" si="6"/>
        <v>15</v>
      </c>
      <c r="P112" s="12" t="str">
        <f t="shared" si="7"/>
        <v>H26.7-240808-15</v>
      </c>
    </row>
    <row r="113" spans="1:16" s="11" customFormat="1" ht="56.25" x14ac:dyDescent="0.25">
      <c r="A113" s="26">
        <f t="shared" si="8"/>
        <v>105</v>
      </c>
      <c r="B113" s="27" t="s">
        <v>738</v>
      </c>
      <c r="C113" s="28" t="s">
        <v>1109</v>
      </c>
      <c r="D113" s="29" t="s">
        <v>1110</v>
      </c>
      <c r="E113" s="30" t="s">
        <v>144</v>
      </c>
      <c r="F113" s="31" t="s">
        <v>147</v>
      </c>
      <c r="G113" s="32">
        <v>1</v>
      </c>
      <c r="H113" s="32">
        <v>1</v>
      </c>
      <c r="J113" s="12"/>
      <c r="K113" s="14" t="s">
        <v>296</v>
      </c>
      <c r="L113" s="12" t="s">
        <v>12</v>
      </c>
      <c r="M113" s="12">
        <v>24</v>
      </c>
      <c r="N113" s="12" t="str">
        <f t="shared" si="5"/>
        <v>0809</v>
      </c>
      <c r="O113" s="12" t="str">
        <f t="shared" si="6"/>
        <v>04</v>
      </c>
      <c r="P113" s="12" t="str">
        <f t="shared" si="7"/>
        <v>H26.7-240809-04</v>
      </c>
    </row>
    <row r="114" spans="1:16" s="11" customFormat="1" ht="56.25" x14ac:dyDescent="0.25">
      <c r="A114" s="26">
        <f t="shared" si="8"/>
        <v>106</v>
      </c>
      <c r="B114" s="27" t="s">
        <v>739</v>
      </c>
      <c r="C114" s="28" t="s">
        <v>98</v>
      </c>
      <c r="D114" s="29" t="s">
        <v>99</v>
      </c>
      <c r="E114" s="30" t="s">
        <v>1236</v>
      </c>
      <c r="F114" s="31" t="s">
        <v>147</v>
      </c>
      <c r="G114" s="32">
        <v>2000</v>
      </c>
      <c r="H114" s="32">
        <v>1</v>
      </c>
      <c r="J114" s="12"/>
      <c r="K114" s="14" t="s">
        <v>297</v>
      </c>
      <c r="L114" s="12" t="s">
        <v>12</v>
      </c>
      <c r="M114" s="12">
        <v>24</v>
      </c>
      <c r="N114" s="12" t="str">
        <f t="shared" si="5"/>
        <v>0809</v>
      </c>
      <c r="O114" s="12" t="str">
        <f t="shared" si="6"/>
        <v>03</v>
      </c>
      <c r="P114" s="12" t="str">
        <f t="shared" si="7"/>
        <v>H26.7-240809-03</v>
      </c>
    </row>
    <row r="115" spans="1:16" s="11" customFormat="1" ht="56.25" x14ac:dyDescent="0.25">
      <c r="A115" s="26">
        <f t="shared" si="8"/>
        <v>107</v>
      </c>
      <c r="B115" s="27" t="s">
        <v>740</v>
      </c>
      <c r="C115" s="28" t="s">
        <v>98</v>
      </c>
      <c r="D115" s="29" t="s">
        <v>99</v>
      </c>
      <c r="E115" s="30" t="s">
        <v>1234</v>
      </c>
      <c r="F115" s="31" t="s">
        <v>147</v>
      </c>
      <c r="G115" s="32">
        <v>636</v>
      </c>
      <c r="H115" s="32">
        <v>1</v>
      </c>
      <c r="J115" s="12"/>
      <c r="K115" s="15" t="s">
        <v>298</v>
      </c>
      <c r="L115" s="12" t="s">
        <v>12</v>
      </c>
      <c r="M115" s="12">
        <v>24</v>
      </c>
      <c r="N115" s="12" t="str">
        <f t="shared" si="5"/>
        <v>0809</v>
      </c>
      <c r="O115" s="12" t="str">
        <f t="shared" si="6"/>
        <v>02</v>
      </c>
      <c r="P115" s="12" t="str">
        <f t="shared" si="7"/>
        <v>H26.7-240809-02</v>
      </c>
    </row>
    <row r="116" spans="1:16" s="11" customFormat="1" ht="56.25" x14ac:dyDescent="0.25">
      <c r="A116" s="26">
        <f t="shared" si="8"/>
        <v>108</v>
      </c>
      <c r="B116" s="27" t="s">
        <v>741</v>
      </c>
      <c r="C116" s="28" t="s">
        <v>62</v>
      </c>
      <c r="D116" s="29" t="s">
        <v>26</v>
      </c>
      <c r="E116" s="30" t="s">
        <v>108</v>
      </c>
      <c r="F116" s="31" t="s">
        <v>147</v>
      </c>
      <c r="G116" s="32">
        <v>6652</v>
      </c>
      <c r="H116" s="32">
        <v>10</v>
      </c>
      <c r="J116" s="12"/>
      <c r="K116" s="15" t="s">
        <v>299</v>
      </c>
      <c r="L116" s="12" t="s">
        <v>12</v>
      </c>
      <c r="M116" s="12">
        <v>24</v>
      </c>
      <c r="N116" s="12" t="str">
        <f t="shared" si="5"/>
        <v>0809</v>
      </c>
      <c r="O116" s="12" t="str">
        <f t="shared" si="6"/>
        <v>07</v>
      </c>
      <c r="P116" s="12" t="str">
        <f t="shared" si="7"/>
        <v>H26.7-240809-07</v>
      </c>
    </row>
    <row r="117" spans="1:16" s="11" customFormat="1" ht="56.25" x14ac:dyDescent="0.25">
      <c r="A117" s="26">
        <f t="shared" si="8"/>
        <v>109</v>
      </c>
      <c r="B117" s="27" t="s">
        <v>742</v>
      </c>
      <c r="C117" s="28" t="s">
        <v>62</v>
      </c>
      <c r="D117" s="29" t="s">
        <v>26</v>
      </c>
      <c r="E117" s="30" t="s">
        <v>1237</v>
      </c>
      <c r="F117" s="31" t="s">
        <v>147</v>
      </c>
      <c r="G117" s="32">
        <v>5076</v>
      </c>
      <c r="H117" s="32">
        <v>6</v>
      </c>
      <c r="J117" s="12"/>
      <c r="K117" s="15" t="s">
        <v>300</v>
      </c>
      <c r="L117" s="12" t="s">
        <v>12</v>
      </c>
      <c r="M117" s="12">
        <v>24</v>
      </c>
      <c r="N117" s="12" t="str">
        <f t="shared" si="5"/>
        <v>0809</v>
      </c>
      <c r="O117" s="12" t="str">
        <f t="shared" si="6"/>
        <v>06</v>
      </c>
      <c r="P117" s="12" t="str">
        <f t="shared" si="7"/>
        <v>H26.7-240809-06</v>
      </c>
    </row>
    <row r="118" spans="1:16" s="11" customFormat="1" ht="93.75" x14ac:dyDescent="0.25">
      <c r="A118" s="26">
        <f t="shared" si="8"/>
        <v>110</v>
      </c>
      <c r="B118" s="27" t="s">
        <v>743</v>
      </c>
      <c r="C118" s="49" t="s">
        <v>41</v>
      </c>
      <c r="D118" s="49" t="s">
        <v>42</v>
      </c>
      <c r="E118" s="30" t="s">
        <v>1238</v>
      </c>
      <c r="F118" s="31" t="s">
        <v>147</v>
      </c>
      <c r="G118" s="32">
        <v>76</v>
      </c>
      <c r="H118" s="32">
        <v>10</v>
      </c>
      <c r="J118" s="12"/>
      <c r="K118" s="16" t="s">
        <v>301</v>
      </c>
      <c r="L118" s="12" t="s">
        <v>12</v>
      </c>
      <c r="M118" s="12">
        <v>24</v>
      </c>
      <c r="N118" s="12" t="str">
        <f t="shared" si="5"/>
        <v>0808</v>
      </c>
      <c r="O118" s="12" t="str">
        <f t="shared" si="6"/>
        <v>25</v>
      </c>
      <c r="P118" s="12" t="str">
        <f t="shared" si="7"/>
        <v>H26.7-240808-25</v>
      </c>
    </row>
    <row r="119" spans="1:16" s="11" customFormat="1" ht="56.25" x14ac:dyDescent="0.25">
      <c r="A119" s="26">
        <f t="shared" si="8"/>
        <v>111</v>
      </c>
      <c r="B119" s="27" t="s">
        <v>744</v>
      </c>
      <c r="C119" s="28" t="s">
        <v>1111</v>
      </c>
      <c r="D119" s="29" t="s">
        <v>1112</v>
      </c>
      <c r="E119" s="30" t="s">
        <v>104</v>
      </c>
      <c r="F119" s="31" t="s">
        <v>1302</v>
      </c>
      <c r="G119" s="32">
        <v>72000</v>
      </c>
      <c r="H119" s="32">
        <v>16</v>
      </c>
      <c r="J119" s="12"/>
      <c r="K119" s="16" t="s">
        <v>302</v>
      </c>
      <c r="L119" s="12" t="s">
        <v>12</v>
      </c>
      <c r="M119" s="12">
        <v>24</v>
      </c>
      <c r="N119" s="12" t="str">
        <f t="shared" si="5"/>
        <v>0808</v>
      </c>
      <c r="O119" s="12" t="str">
        <f t="shared" si="6"/>
        <v>20</v>
      </c>
      <c r="P119" s="12" t="str">
        <f t="shared" si="7"/>
        <v>H26.7-240808-20</v>
      </c>
    </row>
    <row r="120" spans="1:16" s="11" customFormat="1" ht="37.5" x14ac:dyDescent="0.25">
      <c r="A120" s="26">
        <f t="shared" si="8"/>
        <v>112</v>
      </c>
      <c r="B120" s="27" t="s">
        <v>745</v>
      </c>
      <c r="C120" s="28" t="s">
        <v>52</v>
      </c>
      <c r="D120" s="29" t="s">
        <v>53</v>
      </c>
      <c r="E120" s="30" t="s">
        <v>118</v>
      </c>
      <c r="F120" s="31" t="s">
        <v>148</v>
      </c>
      <c r="G120" s="32">
        <v>10677</v>
      </c>
      <c r="H120" s="32">
        <v>23</v>
      </c>
      <c r="J120" s="12"/>
      <c r="K120" s="17" t="s">
        <v>303</v>
      </c>
      <c r="L120" s="12" t="s">
        <v>12</v>
      </c>
      <c r="M120" s="12">
        <v>24</v>
      </c>
      <c r="N120" s="12" t="str">
        <f t="shared" si="5"/>
        <v>0808</v>
      </c>
      <c r="O120" s="12" t="str">
        <f t="shared" si="6"/>
        <v>12</v>
      </c>
      <c r="P120" s="12" t="str">
        <f t="shared" si="7"/>
        <v>H26.7-240808-12</v>
      </c>
    </row>
    <row r="121" spans="1:16" s="11" customFormat="1" ht="37.5" x14ac:dyDescent="0.25">
      <c r="A121" s="26">
        <f t="shared" si="8"/>
        <v>113</v>
      </c>
      <c r="B121" s="27" t="s">
        <v>746</v>
      </c>
      <c r="C121" s="28" t="s">
        <v>52</v>
      </c>
      <c r="D121" s="29" t="s">
        <v>53</v>
      </c>
      <c r="E121" s="30" t="s">
        <v>109</v>
      </c>
      <c r="F121" s="31" t="s">
        <v>148</v>
      </c>
      <c r="G121" s="32">
        <v>4173</v>
      </c>
      <c r="H121" s="32">
        <v>25</v>
      </c>
      <c r="J121" s="12"/>
      <c r="K121" s="15" t="s">
        <v>304</v>
      </c>
      <c r="L121" s="12" t="s">
        <v>12</v>
      </c>
      <c r="M121" s="12">
        <v>24</v>
      </c>
      <c r="N121" s="12" t="str">
        <f t="shared" si="5"/>
        <v>0808</v>
      </c>
      <c r="O121" s="12" t="str">
        <f t="shared" si="6"/>
        <v>10</v>
      </c>
      <c r="P121" s="12" t="str">
        <f t="shared" si="7"/>
        <v>H26.7-240808-10</v>
      </c>
    </row>
    <row r="122" spans="1:16" s="11" customFormat="1" ht="37.5" x14ac:dyDescent="0.25">
      <c r="A122" s="26">
        <f t="shared" si="8"/>
        <v>114</v>
      </c>
      <c r="B122" s="27" t="s">
        <v>747</v>
      </c>
      <c r="C122" s="28" t="s">
        <v>52</v>
      </c>
      <c r="D122" s="29" t="s">
        <v>53</v>
      </c>
      <c r="E122" s="30" t="s">
        <v>109</v>
      </c>
      <c r="F122" s="31" t="s">
        <v>148</v>
      </c>
      <c r="G122" s="32">
        <v>4648</v>
      </c>
      <c r="H122" s="32">
        <v>24</v>
      </c>
      <c r="J122" s="12"/>
      <c r="K122" s="15" t="s">
        <v>305</v>
      </c>
      <c r="L122" s="12" t="s">
        <v>12</v>
      </c>
      <c r="M122" s="12">
        <v>24</v>
      </c>
      <c r="N122" s="12" t="str">
        <f t="shared" si="5"/>
        <v>0808</v>
      </c>
      <c r="O122" s="12" t="str">
        <f t="shared" si="6"/>
        <v>05</v>
      </c>
      <c r="P122" s="12" t="str">
        <f t="shared" si="7"/>
        <v>H26.7-240808-05</v>
      </c>
    </row>
    <row r="123" spans="1:16" s="11" customFormat="1" ht="56.25" x14ac:dyDescent="0.3">
      <c r="A123" s="26">
        <f t="shared" si="8"/>
        <v>115</v>
      </c>
      <c r="B123" s="27" t="s">
        <v>748</v>
      </c>
      <c r="C123" s="50" t="s">
        <v>1113</v>
      </c>
      <c r="D123" s="50" t="s">
        <v>1114</v>
      </c>
      <c r="E123" s="38" t="s">
        <v>108</v>
      </c>
      <c r="F123" s="31" t="s">
        <v>147</v>
      </c>
      <c r="G123" s="40">
        <v>1136</v>
      </c>
      <c r="H123" s="40">
        <v>1</v>
      </c>
      <c r="J123" s="12"/>
      <c r="K123" s="15" t="s">
        <v>306</v>
      </c>
      <c r="L123" s="12" t="s">
        <v>12</v>
      </c>
      <c r="M123" s="12">
        <v>24</v>
      </c>
      <c r="N123" s="12" t="str">
        <f t="shared" si="5"/>
        <v>0809</v>
      </c>
      <c r="O123" s="12" t="str">
        <f t="shared" si="6"/>
        <v>16</v>
      </c>
      <c r="P123" s="12" t="str">
        <f t="shared" si="7"/>
        <v>H26.7-240809-16</v>
      </c>
    </row>
    <row r="124" spans="1:16" s="11" customFormat="1" ht="56.25" x14ac:dyDescent="0.3">
      <c r="A124" s="26">
        <f t="shared" si="8"/>
        <v>116</v>
      </c>
      <c r="B124" s="27" t="s">
        <v>749</v>
      </c>
      <c r="C124" s="50" t="s">
        <v>1113</v>
      </c>
      <c r="D124" s="50" t="s">
        <v>1114</v>
      </c>
      <c r="E124" s="38" t="s">
        <v>108</v>
      </c>
      <c r="F124" s="31" t="s">
        <v>147</v>
      </c>
      <c r="G124" s="40">
        <v>1780</v>
      </c>
      <c r="H124" s="40">
        <v>1</v>
      </c>
      <c r="J124" s="12"/>
      <c r="K124" s="16" t="s">
        <v>307</v>
      </c>
      <c r="L124" s="12" t="s">
        <v>12</v>
      </c>
      <c r="M124" s="12">
        <v>24</v>
      </c>
      <c r="N124" s="12" t="str">
        <f t="shared" si="5"/>
        <v>0809</v>
      </c>
      <c r="O124" s="12" t="str">
        <f t="shared" si="6"/>
        <v>17</v>
      </c>
      <c r="P124" s="12" t="str">
        <f t="shared" si="7"/>
        <v>H26.7-240809-17</v>
      </c>
    </row>
    <row r="125" spans="1:16" s="11" customFormat="1" ht="56.25" x14ac:dyDescent="0.3">
      <c r="A125" s="26">
        <f t="shared" si="8"/>
        <v>117</v>
      </c>
      <c r="B125" s="27" t="s">
        <v>750</v>
      </c>
      <c r="C125" s="50" t="s">
        <v>1113</v>
      </c>
      <c r="D125" s="50" t="s">
        <v>1114</v>
      </c>
      <c r="E125" s="38" t="s">
        <v>108</v>
      </c>
      <c r="F125" s="31" t="s">
        <v>147</v>
      </c>
      <c r="G125" s="40">
        <v>2200</v>
      </c>
      <c r="H125" s="40">
        <v>1</v>
      </c>
      <c r="J125" s="12"/>
      <c r="K125" s="16" t="s">
        <v>308</v>
      </c>
      <c r="L125" s="12" t="s">
        <v>12</v>
      </c>
      <c r="M125" s="12">
        <v>24</v>
      </c>
      <c r="N125" s="12" t="str">
        <f t="shared" si="5"/>
        <v>0809</v>
      </c>
      <c r="O125" s="12" t="str">
        <f t="shared" si="6"/>
        <v>18</v>
      </c>
      <c r="P125" s="12" t="str">
        <f t="shared" si="7"/>
        <v>H26.7-240809-18</v>
      </c>
    </row>
    <row r="126" spans="1:16" s="11" customFormat="1" ht="56.25" x14ac:dyDescent="0.3">
      <c r="A126" s="26">
        <f t="shared" si="8"/>
        <v>118</v>
      </c>
      <c r="B126" s="27" t="s">
        <v>751</v>
      </c>
      <c r="C126" s="36" t="s">
        <v>1115</v>
      </c>
      <c r="D126" s="37" t="s">
        <v>1116</v>
      </c>
      <c r="E126" s="38" t="s">
        <v>132</v>
      </c>
      <c r="F126" s="31" t="s">
        <v>147</v>
      </c>
      <c r="G126" s="40">
        <v>4525</v>
      </c>
      <c r="H126" s="40">
        <v>49</v>
      </c>
      <c r="J126" s="12"/>
      <c r="K126" s="16" t="s">
        <v>309</v>
      </c>
      <c r="L126" s="12" t="s">
        <v>12</v>
      </c>
      <c r="M126" s="12">
        <v>24</v>
      </c>
      <c r="N126" s="12" t="str">
        <f t="shared" si="5"/>
        <v>0809</v>
      </c>
      <c r="O126" s="12" t="str">
        <f t="shared" si="6"/>
        <v>14</v>
      </c>
      <c r="P126" s="12" t="str">
        <f t="shared" si="7"/>
        <v>H26.7-240809-14</v>
      </c>
    </row>
    <row r="127" spans="1:16" s="11" customFormat="1" ht="75" x14ac:dyDescent="0.3">
      <c r="A127" s="26">
        <f t="shared" si="8"/>
        <v>119</v>
      </c>
      <c r="B127" s="27" t="s">
        <v>752</v>
      </c>
      <c r="C127" s="36" t="s">
        <v>1097</v>
      </c>
      <c r="D127" s="37" t="s">
        <v>91</v>
      </c>
      <c r="E127" s="38" t="s">
        <v>1239</v>
      </c>
      <c r="F127" s="31" t="s">
        <v>1302</v>
      </c>
      <c r="G127" s="40">
        <v>500</v>
      </c>
      <c r="H127" s="40">
        <v>3</v>
      </c>
      <c r="J127" s="12"/>
      <c r="K127" s="14" t="s">
        <v>310</v>
      </c>
      <c r="L127" s="12" t="s">
        <v>12</v>
      </c>
      <c r="M127" s="12">
        <v>24</v>
      </c>
      <c r="N127" s="12" t="str">
        <f t="shared" si="5"/>
        <v>0809</v>
      </c>
      <c r="O127" s="12" t="str">
        <f t="shared" si="6"/>
        <v>05</v>
      </c>
      <c r="P127" s="12" t="str">
        <f t="shared" si="7"/>
        <v>H26.7-240809-05</v>
      </c>
    </row>
    <row r="128" spans="1:16" s="11" customFormat="1" ht="56.25" x14ac:dyDescent="0.25">
      <c r="A128" s="26">
        <f t="shared" si="8"/>
        <v>120</v>
      </c>
      <c r="B128" s="27" t="s">
        <v>753</v>
      </c>
      <c r="C128" s="28" t="s">
        <v>19</v>
      </c>
      <c r="D128" s="29" t="s">
        <v>20</v>
      </c>
      <c r="E128" s="30" t="s">
        <v>1240</v>
      </c>
      <c r="F128" s="31" t="s">
        <v>147</v>
      </c>
      <c r="G128" s="32">
        <v>919</v>
      </c>
      <c r="H128" s="32">
        <v>6</v>
      </c>
      <c r="J128" s="12"/>
      <c r="K128" s="14" t="s">
        <v>311</v>
      </c>
      <c r="L128" s="12" t="s">
        <v>12</v>
      </c>
      <c r="M128" s="12">
        <v>24</v>
      </c>
      <c r="N128" s="12" t="str">
        <f t="shared" si="5"/>
        <v>0811</v>
      </c>
      <c r="O128" s="12" t="str">
        <f t="shared" si="6"/>
        <v>01</v>
      </c>
      <c r="P128" s="12" t="str">
        <f t="shared" si="7"/>
        <v>H26.7-240811-01</v>
      </c>
    </row>
    <row r="129" spans="1:16" s="11" customFormat="1" ht="56.25" x14ac:dyDescent="0.25">
      <c r="A129" s="26">
        <f t="shared" si="8"/>
        <v>121</v>
      </c>
      <c r="B129" s="27" t="s">
        <v>754</v>
      </c>
      <c r="C129" s="28" t="s">
        <v>19</v>
      </c>
      <c r="D129" s="29" t="s">
        <v>33</v>
      </c>
      <c r="E129" s="33" t="s">
        <v>169</v>
      </c>
      <c r="F129" s="31" t="s">
        <v>147</v>
      </c>
      <c r="G129" s="33">
        <v>11615</v>
      </c>
      <c r="H129" s="33">
        <v>2</v>
      </c>
      <c r="J129" s="12"/>
      <c r="K129" s="14" t="s">
        <v>312</v>
      </c>
      <c r="L129" s="12" t="s">
        <v>12</v>
      </c>
      <c r="M129" s="12">
        <v>24</v>
      </c>
      <c r="N129" s="12" t="str">
        <f t="shared" si="5"/>
        <v>0811</v>
      </c>
      <c r="O129" s="12" t="str">
        <f t="shared" si="6"/>
        <v>02</v>
      </c>
      <c r="P129" s="12" t="str">
        <f t="shared" si="7"/>
        <v>H26.7-240811-02</v>
      </c>
    </row>
    <row r="130" spans="1:16" s="11" customFormat="1" ht="56.25" x14ac:dyDescent="0.25">
      <c r="A130" s="26">
        <f t="shared" si="8"/>
        <v>122</v>
      </c>
      <c r="B130" s="27" t="s">
        <v>755</v>
      </c>
      <c r="C130" s="28" t="s">
        <v>19</v>
      </c>
      <c r="D130" s="29" t="s">
        <v>34</v>
      </c>
      <c r="E130" s="33" t="s">
        <v>108</v>
      </c>
      <c r="F130" s="31" t="s">
        <v>147</v>
      </c>
      <c r="G130" s="33">
        <v>3200</v>
      </c>
      <c r="H130" s="33">
        <v>1</v>
      </c>
      <c r="J130" s="12"/>
      <c r="K130" s="14" t="s">
        <v>313</v>
      </c>
      <c r="L130" s="12" t="s">
        <v>12</v>
      </c>
      <c r="M130" s="12">
        <v>24</v>
      </c>
      <c r="N130" s="12" t="str">
        <f t="shared" si="5"/>
        <v>0811</v>
      </c>
      <c r="O130" s="12" t="str">
        <f t="shared" si="6"/>
        <v>03</v>
      </c>
      <c r="P130" s="12" t="str">
        <f t="shared" si="7"/>
        <v>H26.7-240811-03</v>
      </c>
    </row>
    <row r="131" spans="1:16" s="11" customFormat="1" ht="37.5" x14ac:dyDescent="0.25">
      <c r="A131" s="26">
        <f t="shared" si="8"/>
        <v>123</v>
      </c>
      <c r="B131" s="27" t="s">
        <v>756</v>
      </c>
      <c r="C131" s="28" t="s">
        <v>52</v>
      </c>
      <c r="D131" s="29" t="s">
        <v>53</v>
      </c>
      <c r="E131" s="30" t="s">
        <v>109</v>
      </c>
      <c r="F131" s="31" t="s">
        <v>149</v>
      </c>
      <c r="G131" s="32">
        <v>20.86</v>
      </c>
      <c r="H131" s="32">
        <v>1</v>
      </c>
      <c r="J131" s="12"/>
      <c r="K131" s="14" t="s">
        <v>314</v>
      </c>
      <c r="L131" s="12" t="s">
        <v>12</v>
      </c>
      <c r="M131" s="12">
        <v>24</v>
      </c>
      <c r="N131" s="12" t="str">
        <f t="shared" si="5"/>
        <v>0812</v>
      </c>
      <c r="O131" s="12" t="str">
        <f t="shared" si="6"/>
        <v>02</v>
      </c>
      <c r="P131" s="12" t="str">
        <f t="shared" si="7"/>
        <v>H26.7-240812-02</v>
      </c>
    </row>
    <row r="132" spans="1:16" s="11" customFormat="1" ht="37.5" x14ac:dyDescent="0.25">
      <c r="A132" s="26">
        <f t="shared" si="8"/>
        <v>124</v>
      </c>
      <c r="B132" s="27" t="s">
        <v>757</v>
      </c>
      <c r="C132" s="28" t="s">
        <v>52</v>
      </c>
      <c r="D132" s="29" t="s">
        <v>53</v>
      </c>
      <c r="E132" s="30" t="s">
        <v>109</v>
      </c>
      <c r="F132" s="31" t="s">
        <v>149</v>
      </c>
      <c r="G132" s="32">
        <v>33.255000000000003</v>
      </c>
      <c r="H132" s="32">
        <v>1</v>
      </c>
      <c r="J132" s="12"/>
      <c r="K132" s="14" t="s">
        <v>315</v>
      </c>
      <c r="L132" s="12" t="s">
        <v>12</v>
      </c>
      <c r="M132" s="12">
        <v>24</v>
      </c>
      <c r="N132" s="12" t="str">
        <f t="shared" si="5"/>
        <v>0812</v>
      </c>
      <c r="O132" s="12" t="str">
        <f t="shared" si="6"/>
        <v>03</v>
      </c>
      <c r="P132" s="12" t="str">
        <f t="shared" si="7"/>
        <v>H26.7-240812-03</v>
      </c>
    </row>
    <row r="133" spans="1:16" s="11" customFormat="1" ht="56.25" x14ac:dyDescent="0.3">
      <c r="A133" s="26">
        <f t="shared" si="8"/>
        <v>125</v>
      </c>
      <c r="B133" s="27" t="s">
        <v>758</v>
      </c>
      <c r="C133" s="28" t="s">
        <v>60</v>
      </c>
      <c r="D133" s="29" t="s">
        <v>61</v>
      </c>
      <c r="E133" s="30" t="s">
        <v>1241</v>
      </c>
      <c r="F133" s="31" t="s">
        <v>148</v>
      </c>
      <c r="G133" s="40">
        <v>62223</v>
      </c>
      <c r="H133" s="32">
        <v>1</v>
      </c>
      <c r="J133" s="12"/>
      <c r="K133" s="14" t="s">
        <v>316</v>
      </c>
      <c r="L133" s="12" t="s">
        <v>12</v>
      </c>
      <c r="M133" s="12">
        <v>24</v>
      </c>
      <c r="N133" s="12" t="str">
        <f t="shared" si="5"/>
        <v>0810</v>
      </c>
      <c r="O133" s="12" t="str">
        <f t="shared" si="6"/>
        <v>02</v>
      </c>
      <c r="P133" s="12" t="str">
        <f t="shared" si="7"/>
        <v>H26.7-240810-02</v>
      </c>
    </row>
    <row r="134" spans="1:16" s="11" customFormat="1" ht="56.25" x14ac:dyDescent="0.25">
      <c r="A134" s="26">
        <f t="shared" si="8"/>
        <v>126</v>
      </c>
      <c r="B134" s="27" t="s">
        <v>759</v>
      </c>
      <c r="C134" s="49" t="s">
        <v>1113</v>
      </c>
      <c r="D134" s="49" t="s">
        <v>1114</v>
      </c>
      <c r="E134" s="30" t="s">
        <v>1242</v>
      </c>
      <c r="F134" s="31" t="s">
        <v>147</v>
      </c>
      <c r="G134" s="32">
        <v>2108</v>
      </c>
      <c r="H134" s="32">
        <v>2</v>
      </c>
      <c r="J134" s="12"/>
      <c r="K134" s="14" t="s">
        <v>317</v>
      </c>
      <c r="L134" s="12" t="s">
        <v>12</v>
      </c>
      <c r="M134" s="12">
        <v>24</v>
      </c>
      <c r="N134" s="12" t="str">
        <f t="shared" si="5"/>
        <v>0812</v>
      </c>
      <c r="O134" s="12" t="str">
        <f t="shared" si="6"/>
        <v>04</v>
      </c>
      <c r="P134" s="12" t="str">
        <f t="shared" si="7"/>
        <v>H26.7-240812-04</v>
      </c>
    </row>
    <row r="135" spans="1:16" s="11" customFormat="1" ht="56.25" x14ac:dyDescent="0.25">
      <c r="A135" s="26">
        <f t="shared" si="8"/>
        <v>127</v>
      </c>
      <c r="B135" s="27" t="s">
        <v>760</v>
      </c>
      <c r="C135" s="49" t="s">
        <v>1113</v>
      </c>
      <c r="D135" s="49" t="s">
        <v>1114</v>
      </c>
      <c r="E135" s="33" t="s">
        <v>115</v>
      </c>
      <c r="F135" s="31" t="s">
        <v>147</v>
      </c>
      <c r="G135" s="33">
        <v>1050</v>
      </c>
      <c r="H135" s="33">
        <v>2</v>
      </c>
      <c r="J135" s="12"/>
      <c r="K135" s="14" t="s">
        <v>318</v>
      </c>
      <c r="L135" s="12" t="s">
        <v>12</v>
      </c>
      <c r="M135" s="12">
        <v>24</v>
      </c>
      <c r="N135" s="12" t="str">
        <f t="shared" si="5"/>
        <v>0812</v>
      </c>
      <c r="O135" s="12" t="str">
        <f t="shared" si="6"/>
        <v>05</v>
      </c>
      <c r="P135" s="12" t="str">
        <f t="shared" si="7"/>
        <v>H26.7-240812-05</v>
      </c>
    </row>
    <row r="136" spans="1:16" s="11" customFormat="1" ht="93.75" x14ac:dyDescent="0.25">
      <c r="A136" s="26">
        <f t="shared" si="8"/>
        <v>128</v>
      </c>
      <c r="B136" s="27" t="s">
        <v>761</v>
      </c>
      <c r="C136" s="49" t="s">
        <v>41</v>
      </c>
      <c r="D136" s="49" t="s">
        <v>42</v>
      </c>
      <c r="E136" s="30" t="s">
        <v>115</v>
      </c>
      <c r="F136" s="31" t="s">
        <v>147</v>
      </c>
      <c r="G136" s="33">
        <v>184</v>
      </c>
      <c r="H136" s="32">
        <v>1</v>
      </c>
      <c r="J136" s="12"/>
      <c r="K136" s="14" t="s">
        <v>319</v>
      </c>
      <c r="L136" s="12" t="s">
        <v>12</v>
      </c>
      <c r="M136" s="12">
        <v>24</v>
      </c>
      <c r="N136" s="12" t="str">
        <f t="shared" si="5"/>
        <v>0812</v>
      </c>
      <c r="O136" s="12" t="str">
        <f t="shared" si="6"/>
        <v>01</v>
      </c>
      <c r="P136" s="12" t="str">
        <f t="shared" si="7"/>
        <v>H26.7-240812-01</v>
      </c>
    </row>
    <row r="137" spans="1:16" s="11" customFormat="1" ht="93.75" x14ac:dyDescent="0.25">
      <c r="A137" s="26">
        <f t="shared" si="8"/>
        <v>129</v>
      </c>
      <c r="B137" s="27" t="s">
        <v>762</v>
      </c>
      <c r="C137" s="49" t="s">
        <v>41</v>
      </c>
      <c r="D137" s="49" t="s">
        <v>42</v>
      </c>
      <c r="E137" s="30" t="s">
        <v>115</v>
      </c>
      <c r="F137" s="31" t="s">
        <v>147</v>
      </c>
      <c r="G137" s="33">
        <v>1</v>
      </c>
      <c r="H137" s="32">
        <v>1</v>
      </c>
      <c r="J137" s="12"/>
      <c r="K137" s="14" t="s">
        <v>320</v>
      </c>
      <c r="L137" s="12" t="s">
        <v>12</v>
      </c>
      <c r="M137" s="12">
        <v>24</v>
      </c>
      <c r="N137" s="12" t="str">
        <f t="shared" si="5"/>
        <v>0811</v>
      </c>
      <c r="O137" s="12" t="str">
        <f t="shared" si="6"/>
        <v>04</v>
      </c>
      <c r="P137" s="12" t="str">
        <f t="shared" si="7"/>
        <v>H26.7-240811-04</v>
      </c>
    </row>
    <row r="138" spans="1:16" s="11" customFormat="1" ht="93.75" x14ac:dyDescent="0.25">
      <c r="A138" s="26">
        <f t="shared" si="8"/>
        <v>130</v>
      </c>
      <c r="B138" s="27" t="s">
        <v>763</v>
      </c>
      <c r="C138" s="49" t="s">
        <v>41</v>
      </c>
      <c r="D138" s="49" t="s">
        <v>42</v>
      </c>
      <c r="E138" s="30" t="s">
        <v>115</v>
      </c>
      <c r="F138" s="31" t="s">
        <v>147</v>
      </c>
      <c r="G138" s="33">
        <v>1</v>
      </c>
      <c r="H138" s="32">
        <v>1</v>
      </c>
      <c r="J138" s="12"/>
      <c r="K138" s="14" t="s">
        <v>321</v>
      </c>
      <c r="L138" s="12" t="s">
        <v>12</v>
      </c>
      <c r="M138" s="12">
        <v>24</v>
      </c>
      <c r="N138" s="12" t="str">
        <f t="shared" ref="N138:N201" si="9">+LEFT(K138,4)</f>
        <v>0809</v>
      </c>
      <c r="O138" s="12" t="str">
        <f t="shared" ref="O138:O201" si="10">+RIGHT(K138,2)</f>
        <v>08</v>
      </c>
      <c r="P138" s="12" t="str">
        <f t="shared" ref="P138:P201" si="11">+$L$9&amp;$M$9&amp;N138&amp;"-"&amp;O138</f>
        <v>H26.7-240809-08</v>
      </c>
    </row>
    <row r="139" spans="1:16" s="11" customFormat="1" ht="37.5" x14ac:dyDescent="0.25">
      <c r="A139" s="26">
        <f t="shared" ref="A139:A202" si="12">+A138+1</f>
        <v>131</v>
      </c>
      <c r="B139" s="27" t="s">
        <v>764</v>
      </c>
      <c r="C139" s="34" t="s">
        <v>1117</v>
      </c>
      <c r="D139" s="34" t="s">
        <v>1118</v>
      </c>
      <c r="E139" s="33" t="s">
        <v>185</v>
      </c>
      <c r="F139" s="31" t="s">
        <v>147</v>
      </c>
      <c r="G139" s="33">
        <v>2008</v>
      </c>
      <c r="H139" s="33">
        <v>2</v>
      </c>
      <c r="J139" s="12"/>
      <c r="K139" s="14" t="s">
        <v>322</v>
      </c>
      <c r="L139" s="12" t="s">
        <v>12</v>
      </c>
      <c r="M139" s="12">
        <v>24</v>
      </c>
      <c r="N139" s="12" t="str">
        <f t="shared" si="9"/>
        <v>0812</v>
      </c>
      <c r="O139" s="12" t="str">
        <f t="shared" si="10"/>
        <v>08</v>
      </c>
      <c r="P139" s="12" t="str">
        <f t="shared" si="11"/>
        <v>H26.7-240812-08</v>
      </c>
    </row>
    <row r="140" spans="1:16" s="11" customFormat="1" ht="37.5" x14ac:dyDescent="0.25">
      <c r="A140" s="26">
        <f t="shared" si="12"/>
        <v>132</v>
      </c>
      <c r="B140" s="27" t="s">
        <v>765</v>
      </c>
      <c r="C140" s="34" t="s">
        <v>1119</v>
      </c>
      <c r="D140" s="34" t="s">
        <v>1120</v>
      </c>
      <c r="E140" s="33" t="s">
        <v>184</v>
      </c>
      <c r="F140" s="31" t="s">
        <v>147</v>
      </c>
      <c r="G140" s="33">
        <v>20</v>
      </c>
      <c r="H140" s="33">
        <v>2</v>
      </c>
      <c r="J140" s="12"/>
      <c r="K140" s="16" t="s">
        <v>323</v>
      </c>
      <c r="L140" s="12" t="s">
        <v>12</v>
      </c>
      <c r="M140" s="12">
        <v>24</v>
      </c>
      <c r="N140" s="12" t="str">
        <f t="shared" si="9"/>
        <v>0809</v>
      </c>
      <c r="O140" s="12" t="str">
        <f t="shared" si="10"/>
        <v>19</v>
      </c>
      <c r="P140" s="12" t="str">
        <f t="shared" si="11"/>
        <v>H26.7-240809-19</v>
      </c>
    </row>
    <row r="141" spans="1:16" s="11" customFormat="1" ht="56.25" x14ac:dyDescent="0.25">
      <c r="A141" s="26">
        <f t="shared" si="12"/>
        <v>133</v>
      </c>
      <c r="B141" s="27" t="s">
        <v>766</v>
      </c>
      <c r="C141" s="28" t="s">
        <v>25</v>
      </c>
      <c r="D141" s="29" t="s">
        <v>26</v>
      </c>
      <c r="E141" s="30" t="s">
        <v>108</v>
      </c>
      <c r="F141" s="31" t="s">
        <v>147</v>
      </c>
      <c r="G141" s="32">
        <v>6166</v>
      </c>
      <c r="H141" s="32">
        <v>8</v>
      </c>
      <c r="J141" s="12"/>
      <c r="K141" s="14" t="s">
        <v>324</v>
      </c>
      <c r="L141" s="12" t="s">
        <v>12</v>
      </c>
      <c r="M141" s="12">
        <v>24</v>
      </c>
      <c r="N141" s="12" t="str">
        <f t="shared" si="9"/>
        <v>0812</v>
      </c>
      <c r="O141" s="12" t="str">
        <f t="shared" si="10"/>
        <v>07</v>
      </c>
      <c r="P141" s="12" t="str">
        <f t="shared" si="11"/>
        <v>H26.7-240812-07</v>
      </c>
    </row>
    <row r="142" spans="1:16" s="11" customFormat="1" ht="37.5" x14ac:dyDescent="0.25">
      <c r="A142" s="26">
        <f t="shared" si="12"/>
        <v>134</v>
      </c>
      <c r="B142" s="27" t="s">
        <v>767</v>
      </c>
      <c r="C142" s="28" t="s">
        <v>70</v>
      </c>
      <c r="D142" s="29" t="s">
        <v>71</v>
      </c>
      <c r="E142" s="30" t="s">
        <v>109</v>
      </c>
      <c r="F142" s="31" t="s">
        <v>148</v>
      </c>
      <c r="G142" s="32">
        <v>18141</v>
      </c>
      <c r="H142" s="32">
        <v>1</v>
      </c>
      <c r="J142" s="12"/>
      <c r="K142" s="16" t="s">
        <v>325</v>
      </c>
      <c r="L142" s="12" t="s">
        <v>12</v>
      </c>
      <c r="M142" s="12">
        <v>24</v>
      </c>
      <c r="N142" s="12" t="str">
        <f t="shared" si="9"/>
        <v>0809</v>
      </c>
      <c r="O142" s="12" t="str">
        <f t="shared" si="10"/>
        <v>23</v>
      </c>
      <c r="P142" s="12" t="str">
        <f t="shared" si="11"/>
        <v>H26.7-240809-23</v>
      </c>
    </row>
    <row r="143" spans="1:16" s="11" customFormat="1" ht="56.25" x14ac:dyDescent="0.25">
      <c r="A143" s="26">
        <f t="shared" si="12"/>
        <v>135</v>
      </c>
      <c r="B143" s="27" t="s">
        <v>768</v>
      </c>
      <c r="C143" s="28" t="s">
        <v>54</v>
      </c>
      <c r="D143" s="29" t="s">
        <v>55</v>
      </c>
      <c r="E143" s="30" t="s">
        <v>109</v>
      </c>
      <c r="F143" s="31" t="s">
        <v>149</v>
      </c>
      <c r="G143" s="33">
        <v>88.885000000000005</v>
      </c>
      <c r="H143" s="32">
        <v>2</v>
      </c>
      <c r="J143" s="12"/>
      <c r="K143" s="16" t="s">
        <v>326</v>
      </c>
      <c r="L143" s="12" t="s">
        <v>12</v>
      </c>
      <c r="M143" s="12">
        <v>24</v>
      </c>
      <c r="N143" s="12" t="str">
        <f t="shared" si="9"/>
        <v>0812</v>
      </c>
      <c r="O143" s="12" t="str">
        <f t="shared" si="10"/>
        <v>20</v>
      </c>
      <c r="P143" s="12" t="str">
        <f t="shared" si="11"/>
        <v>H26.7-240812-20</v>
      </c>
    </row>
    <row r="144" spans="1:16" s="11" customFormat="1" ht="56.25" x14ac:dyDescent="0.25">
      <c r="A144" s="26">
        <f t="shared" si="12"/>
        <v>136</v>
      </c>
      <c r="B144" s="27" t="s">
        <v>769</v>
      </c>
      <c r="C144" s="28" t="s">
        <v>54</v>
      </c>
      <c r="D144" s="29" t="s">
        <v>55</v>
      </c>
      <c r="E144" s="30" t="s">
        <v>119</v>
      </c>
      <c r="F144" s="31" t="s">
        <v>149</v>
      </c>
      <c r="G144" s="33">
        <v>111.575</v>
      </c>
      <c r="H144" s="32">
        <v>3</v>
      </c>
      <c r="J144" s="12"/>
      <c r="K144" s="16" t="s">
        <v>327</v>
      </c>
      <c r="L144" s="12" t="s">
        <v>12</v>
      </c>
      <c r="M144" s="12">
        <v>24</v>
      </c>
      <c r="N144" s="12" t="str">
        <f t="shared" si="9"/>
        <v>0812</v>
      </c>
      <c r="O144" s="12" t="str">
        <f t="shared" si="10"/>
        <v>23</v>
      </c>
      <c r="P144" s="12" t="str">
        <f t="shared" si="11"/>
        <v>H26.7-240812-23</v>
      </c>
    </row>
    <row r="145" spans="1:16" s="11" customFormat="1" ht="56.25" x14ac:dyDescent="0.25">
      <c r="A145" s="26">
        <f t="shared" si="12"/>
        <v>137</v>
      </c>
      <c r="B145" s="27" t="s">
        <v>770</v>
      </c>
      <c r="C145" s="28" t="s">
        <v>31</v>
      </c>
      <c r="D145" s="29" t="s">
        <v>32</v>
      </c>
      <c r="E145" s="30" t="s">
        <v>122</v>
      </c>
      <c r="F145" s="33" t="s">
        <v>151</v>
      </c>
      <c r="G145" s="33">
        <v>3000</v>
      </c>
      <c r="H145" s="33">
        <v>1</v>
      </c>
      <c r="J145" s="12"/>
      <c r="K145" s="16" t="s">
        <v>328</v>
      </c>
      <c r="L145" s="12" t="s">
        <v>12</v>
      </c>
      <c r="M145" s="12">
        <v>24</v>
      </c>
      <c r="N145" s="12" t="str">
        <f t="shared" si="9"/>
        <v>0812</v>
      </c>
      <c r="O145" s="12" t="str">
        <f t="shared" si="10"/>
        <v>16</v>
      </c>
      <c r="P145" s="12" t="str">
        <f t="shared" si="11"/>
        <v>H26.7-240812-16</v>
      </c>
    </row>
    <row r="146" spans="1:16" s="11" customFormat="1" ht="56.25" x14ac:dyDescent="0.25">
      <c r="A146" s="26">
        <f t="shared" si="12"/>
        <v>138</v>
      </c>
      <c r="B146" s="27" t="s">
        <v>771</v>
      </c>
      <c r="C146" s="28" t="s">
        <v>31</v>
      </c>
      <c r="D146" s="29" t="s">
        <v>32</v>
      </c>
      <c r="E146" s="30" t="s">
        <v>122</v>
      </c>
      <c r="F146" s="33" t="s">
        <v>151</v>
      </c>
      <c r="G146" s="33">
        <v>3000</v>
      </c>
      <c r="H146" s="33">
        <v>1</v>
      </c>
      <c r="J146" s="12"/>
      <c r="K146" s="16" t="s">
        <v>329</v>
      </c>
      <c r="L146" s="12" t="s">
        <v>12</v>
      </c>
      <c r="M146" s="12">
        <v>24</v>
      </c>
      <c r="N146" s="12" t="str">
        <f t="shared" si="9"/>
        <v>0812</v>
      </c>
      <c r="O146" s="12" t="str">
        <f t="shared" si="10"/>
        <v>17</v>
      </c>
      <c r="P146" s="12" t="str">
        <f t="shared" si="11"/>
        <v>H26.7-240812-17</v>
      </c>
    </row>
    <row r="147" spans="1:16" s="11" customFormat="1" ht="56.25" x14ac:dyDescent="0.25">
      <c r="A147" s="26">
        <f t="shared" si="12"/>
        <v>139</v>
      </c>
      <c r="B147" s="27" t="s">
        <v>772</v>
      </c>
      <c r="C147" s="28" t="s">
        <v>31</v>
      </c>
      <c r="D147" s="29" t="s">
        <v>32</v>
      </c>
      <c r="E147" s="30" t="s">
        <v>122</v>
      </c>
      <c r="F147" s="33" t="s">
        <v>151</v>
      </c>
      <c r="G147" s="33">
        <v>85</v>
      </c>
      <c r="H147" s="33">
        <v>3</v>
      </c>
      <c r="J147" s="12"/>
      <c r="K147" s="16" t="s">
        <v>330</v>
      </c>
      <c r="L147" s="12" t="s">
        <v>12</v>
      </c>
      <c r="M147" s="12">
        <v>24</v>
      </c>
      <c r="N147" s="12" t="str">
        <f t="shared" si="9"/>
        <v>0812</v>
      </c>
      <c r="O147" s="12" t="str">
        <f t="shared" si="10"/>
        <v>18</v>
      </c>
      <c r="P147" s="12" t="str">
        <f t="shared" si="11"/>
        <v>H26.7-240812-18</v>
      </c>
    </row>
    <row r="148" spans="1:16" s="11" customFormat="1" ht="56.25" x14ac:dyDescent="0.25">
      <c r="A148" s="26">
        <f t="shared" si="12"/>
        <v>140</v>
      </c>
      <c r="B148" s="27" t="s">
        <v>773</v>
      </c>
      <c r="C148" s="28" t="s">
        <v>31</v>
      </c>
      <c r="D148" s="29" t="s">
        <v>32</v>
      </c>
      <c r="E148" s="30" t="s">
        <v>122</v>
      </c>
      <c r="F148" s="33" t="s">
        <v>151</v>
      </c>
      <c r="G148" s="33">
        <v>905</v>
      </c>
      <c r="H148" s="33">
        <v>1</v>
      </c>
      <c r="J148" s="12"/>
      <c r="K148" s="16" t="s">
        <v>331</v>
      </c>
      <c r="L148" s="12" t="s">
        <v>12</v>
      </c>
      <c r="M148" s="12">
        <v>24</v>
      </c>
      <c r="N148" s="12" t="str">
        <f t="shared" si="9"/>
        <v>0812</v>
      </c>
      <c r="O148" s="12" t="str">
        <f t="shared" si="10"/>
        <v>19</v>
      </c>
      <c r="P148" s="12" t="str">
        <f t="shared" si="11"/>
        <v>H26.7-240812-19</v>
      </c>
    </row>
    <row r="149" spans="1:16" s="11" customFormat="1" ht="56.25" x14ac:dyDescent="0.25">
      <c r="A149" s="26">
        <f t="shared" si="12"/>
        <v>141</v>
      </c>
      <c r="B149" s="27" t="s">
        <v>774</v>
      </c>
      <c r="C149" s="28" t="s">
        <v>39</v>
      </c>
      <c r="D149" s="29" t="s">
        <v>40</v>
      </c>
      <c r="E149" s="30" t="s">
        <v>180</v>
      </c>
      <c r="F149" s="33" t="s">
        <v>150</v>
      </c>
      <c r="G149" s="33">
        <v>18.239999999999998</v>
      </c>
      <c r="H149" s="32">
        <v>2</v>
      </c>
      <c r="J149" s="12"/>
      <c r="K149" s="16" t="s">
        <v>332</v>
      </c>
      <c r="L149" s="12" t="s">
        <v>12</v>
      </c>
      <c r="M149" s="12">
        <v>24</v>
      </c>
      <c r="N149" s="12" t="str">
        <f t="shared" si="9"/>
        <v>0812</v>
      </c>
      <c r="O149" s="12" t="str">
        <f t="shared" si="10"/>
        <v>15</v>
      </c>
      <c r="P149" s="12" t="str">
        <f t="shared" si="11"/>
        <v>H26.7-240812-15</v>
      </c>
    </row>
    <row r="150" spans="1:16" s="11" customFormat="1" ht="56.25" x14ac:dyDescent="0.25">
      <c r="A150" s="26">
        <f t="shared" si="12"/>
        <v>142</v>
      </c>
      <c r="B150" s="27" t="s">
        <v>775</v>
      </c>
      <c r="C150" s="28" t="s">
        <v>56</v>
      </c>
      <c r="D150" s="29" t="s">
        <v>57</v>
      </c>
      <c r="E150" s="30" t="s">
        <v>142</v>
      </c>
      <c r="F150" s="31" t="s">
        <v>147</v>
      </c>
      <c r="G150" s="32">
        <v>23656</v>
      </c>
      <c r="H150" s="32">
        <v>4</v>
      </c>
      <c r="J150" s="12"/>
      <c r="K150" s="16" t="s">
        <v>333</v>
      </c>
      <c r="L150" s="12" t="s">
        <v>12</v>
      </c>
      <c r="M150" s="12">
        <v>24</v>
      </c>
      <c r="N150" s="12" t="str">
        <f t="shared" si="9"/>
        <v>0812</v>
      </c>
      <c r="O150" s="12" t="str">
        <f t="shared" si="10"/>
        <v>14</v>
      </c>
      <c r="P150" s="12" t="str">
        <f t="shared" si="11"/>
        <v>H26.7-240812-14</v>
      </c>
    </row>
    <row r="151" spans="1:16" s="11" customFormat="1" ht="56.25" x14ac:dyDescent="0.25">
      <c r="A151" s="26">
        <f t="shared" si="12"/>
        <v>143</v>
      </c>
      <c r="B151" s="27" t="s">
        <v>776</v>
      </c>
      <c r="C151" s="28" t="s">
        <v>56</v>
      </c>
      <c r="D151" s="29" t="s">
        <v>57</v>
      </c>
      <c r="E151" s="30" t="s">
        <v>142</v>
      </c>
      <c r="F151" s="31" t="s">
        <v>147</v>
      </c>
      <c r="G151" s="33">
        <v>45290</v>
      </c>
      <c r="H151" s="33">
        <v>8</v>
      </c>
      <c r="J151" s="12"/>
      <c r="K151" s="17" t="s">
        <v>334</v>
      </c>
      <c r="L151" s="12" t="s">
        <v>12</v>
      </c>
      <c r="M151" s="12">
        <v>24</v>
      </c>
      <c r="N151" s="12" t="str">
        <f t="shared" si="9"/>
        <v>0812</v>
      </c>
      <c r="O151" s="12" t="str">
        <f t="shared" si="10"/>
        <v>12</v>
      </c>
      <c r="P151" s="12" t="str">
        <f t="shared" si="11"/>
        <v>H26.7-240812-12</v>
      </c>
    </row>
    <row r="152" spans="1:16" s="11" customFormat="1" ht="56.25" x14ac:dyDescent="0.25">
      <c r="A152" s="26">
        <f t="shared" si="12"/>
        <v>144</v>
      </c>
      <c r="B152" s="27" t="s">
        <v>777</v>
      </c>
      <c r="C152" s="28" t="s">
        <v>188</v>
      </c>
      <c r="D152" s="29" t="s">
        <v>189</v>
      </c>
      <c r="E152" s="33" t="s">
        <v>109</v>
      </c>
      <c r="F152" s="33" t="s">
        <v>148</v>
      </c>
      <c r="G152" s="33">
        <v>54795</v>
      </c>
      <c r="H152" s="33">
        <v>1</v>
      </c>
      <c r="J152" s="12"/>
      <c r="K152" s="14" t="s">
        <v>335</v>
      </c>
      <c r="L152" s="12" t="s">
        <v>12</v>
      </c>
      <c r="M152" s="12">
        <v>24</v>
      </c>
      <c r="N152" s="12" t="str">
        <f t="shared" si="9"/>
        <v>0812</v>
      </c>
      <c r="O152" s="12" t="str">
        <f t="shared" si="10"/>
        <v>06</v>
      </c>
      <c r="P152" s="12" t="str">
        <f t="shared" si="11"/>
        <v>H26.7-240812-06</v>
      </c>
    </row>
    <row r="153" spans="1:16" s="11" customFormat="1" ht="56.25" x14ac:dyDescent="0.25">
      <c r="A153" s="26">
        <f t="shared" si="12"/>
        <v>145</v>
      </c>
      <c r="B153" s="27" t="s">
        <v>778</v>
      </c>
      <c r="C153" s="49" t="s">
        <v>1121</v>
      </c>
      <c r="D153" s="49" t="s">
        <v>1122</v>
      </c>
      <c r="E153" s="30" t="s">
        <v>176</v>
      </c>
      <c r="F153" s="31" t="s">
        <v>147</v>
      </c>
      <c r="G153" s="33">
        <v>2500</v>
      </c>
      <c r="H153" s="32">
        <v>1</v>
      </c>
      <c r="J153" s="12"/>
      <c r="K153" s="14" t="s">
        <v>336</v>
      </c>
      <c r="L153" s="12" t="s">
        <v>12</v>
      </c>
      <c r="M153" s="12">
        <v>24</v>
      </c>
      <c r="N153" s="12" t="str">
        <f t="shared" si="9"/>
        <v>0810</v>
      </c>
      <c r="O153" s="12" t="str">
        <f t="shared" si="10"/>
        <v>01</v>
      </c>
      <c r="P153" s="12" t="str">
        <f t="shared" si="11"/>
        <v>H26.7-240810-01</v>
      </c>
    </row>
    <row r="154" spans="1:16" s="11" customFormat="1" ht="56.25" x14ac:dyDescent="0.25">
      <c r="A154" s="26">
        <f t="shared" si="12"/>
        <v>146</v>
      </c>
      <c r="B154" s="27" t="s">
        <v>779</v>
      </c>
      <c r="C154" s="49" t="s">
        <v>1121</v>
      </c>
      <c r="D154" s="49" t="s">
        <v>1122</v>
      </c>
      <c r="E154" s="30" t="s">
        <v>162</v>
      </c>
      <c r="F154" s="31" t="s">
        <v>147</v>
      </c>
      <c r="G154" s="33">
        <v>1355</v>
      </c>
      <c r="H154" s="32">
        <v>1</v>
      </c>
      <c r="J154" s="12"/>
      <c r="K154" s="16" t="s">
        <v>337</v>
      </c>
      <c r="L154" s="12" t="s">
        <v>12</v>
      </c>
      <c r="M154" s="12">
        <v>24</v>
      </c>
      <c r="N154" s="12" t="str">
        <f t="shared" si="9"/>
        <v>0812</v>
      </c>
      <c r="O154" s="12" t="str">
        <f t="shared" si="10"/>
        <v>33</v>
      </c>
      <c r="P154" s="12" t="str">
        <f t="shared" si="11"/>
        <v>H26.7-240812-33</v>
      </c>
    </row>
    <row r="155" spans="1:16" s="11" customFormat="1" ht="56.25" x14ac:dyDescent="0.25">
      <c r="A155" s="26">
        <f t="shared" si="12"/>
        <v>147</v>
      </c>
      <c r="B155" s="27" t="s">
        <v>780</v>
      </c>
      <c r="C155" s="28" t="s">
        <v>68</v>
      </c>
      <c r="D155" s="29" t="s">
        <v>69</v>
      </c>
      <c r="E155" s="33" t="s">
        <v>122</v>
      </c>
      <c r="F155" s="33" t="s">
        <v>151</v>
      </c>
      <c r="G155" s="33">
        <v>1000</v>
      </c>
      <c r="H155" s="33">
        <v>12</v>
      </c>
      <c r="J155" s="12"/>
      <c r="K155" s="16" t="s">
        <v>338</v>
      </c>
      <c r="L155" s="12" t="s">
        <v>12</v>
      </c>
      <c r="M155" s="12">
        <v>24</v>
      </c>
      <c r="N155" s="12" t="str">
        <f t="shared" si="9"/>
        <v>0812</v>
      </c>
      <c r="O155" s="12" t="str">
        <f t="shared" si="10"/>
        <v>24</v>
      </c>
      <c r="P155" s="12" t="str">
        <f t="shared" si="11"/>
        <v>H26.7-240812-24</v>
      </c>
    </row>
    <row r="156" spans="1:16" s="11" customFormat="1" ht="56.25" x14ac:dyDescent="0.25">
      <c r="A156" s="26">
        <f t="shared" si="12"/>
        <v>148</v>
      </c>
      <c r="B156" s="27" t="s">
        <v>781</v>
      </c>
      <c r="C156" s="28" t="s">
        <v>19</v>
      </c>
      <c r="D156" s="29" t="s">
        <v>20</v>
      </c>
      <c r="E156" s="33" t="s">
        <v>168</v>
      </c>
      <c r="F156" s="31" t="s">
        <v>147</v>
      </c>
      <c r="G156" s="33">
        <v>3426</v>
      </c>
      <c r="H156" s="33">
        <v>3</v>
      </c>
      <c r="J156" s="12"/>
      <c r="K156" s="16" t="s">
        <v>339</v>
      </c>
      <c r="L156" s="12" t="s">
        <v>12</v>
      </c>
      <c r="M156" s="12">
        <v>24</v>
      </c>
      <c r="N156" s="12" t="str">
        <f t="shared" si="9"/>
        <v>0812</v>
      </c>
      <c r="O156" s="12" t="str">
        <f t="shared" si="10"/>
        <v>36</v>
      </c>
      <c r="P156" s="12" t="str">
        <f t="shared" si="11"/>
        <v>H26.7-240812-36</v>
      </c>
    </row>
    <row r="157" spans="1:16" s="11" customFormat="1" ht="56.25" x14ac:dyDescent="0.25">
      <c r="A157" s="26">
        <f t="shared" si="12"/>
        <v>149</v>
      </c>
      <c r="B157" s="27" t="s">
        <v>782</v>
      </c>
      <c r="C157" s="28" t="s">
        <v>19</v>
      </c>
      <c r="D157" s="29" t="s">
        <v>20</v>
      </c>
      <c r="E157" s="33" t="s">
        <v>123</v>
      </c>
      <c r="F157" s="31" t="s">
        <v>147</v>
      </c>
      <c r="G157" s="33">
        <v>3020</v>
      </c>
      <c r="H157" s="33">
        <v>4</v>
      </c>
      <c r="J157" s="12"/>
      <c r="K157" s="16" t="s">
        <v>340</v>
      </c>
      <c r="L157" s="12" t="s">
        <v>12</v>
      </c>
      <c r="M157" s="12">
        <v>24</v>
      </c>
      <c r="N157" s="12" t="str">
        <f t="shared" si="9"/>
        <v>0812</v>
      </c>
      <c r="O157" s="12" t="str">
        <f t="shared" si="10"/>
        <v>37</v>
      </c>
      <c r="P157" s="12" t="str">
        <f t="shared" si="11"/>
        <v>H26.7-240812-37</v>
      </c>
    </row>
    <row r="158" spans="1:16" s="11" customFormat="1" ht="37.5" x14ac:dyDescent="0.25">
      <c r="A158" s="26">
        <f t="shared" si="12"/>
        <v>150</v>
      </c>
      <c r="B158" s="27" t="s">
        <v>783</v>
      </c>
      <c r="C158" s="28" t="s">
        <v>52</v>
      </c>
      <c r="D158" s="29" t="s">
        <v>53</v>
      </c>
      <c r="E158" s="33" t="s">
        <v>109</v>
      </c>
      <c r="F158" s="33" t="s">
        <v>149</v>
      </c>
      <c r="G158" s="33">
        <v>17.88</v>
      </c>
      <c r="H158" s="33">
        <v>2</v>
      </c>
      <c r="J158" s="12"/>
      <c r="K158" s="14" t="s">
        <v>341</v>
      </c>
      <c r="L158" s="12" t="s">
        <v>12</v>
      </c>
      <c r="M158" s="12">
        <v>24</v>
      </c>
      <c r="N158" s="12" t="str">
        <f t="shared" si="9"/>
        <v>0813</v>
      </c>
      <c r="O158" s="12" t="str">
        <f t="shared" si="10"/>
        <v>02</v>
      </c>
      <c r="P158" s="12" t="str">
        <f t="shared" si="11"/>
        <v>H26.7-240813-02</v>
      </c>
    </row>
    <row r="159" spans="1:16" s="11" customFormat="1" ht="37.5" x14ac:dyDescent="0.25">
      <c r="A159" s="26">
        <f t="shared" si="12"/>
        <v>151</v>
      </c>
      <c r="B159" s="27" t="s">
        <v>784</v>
      </c>
      <c r="C159" s="28" t="s">
        <v>52</v>
      </c>
      <c r="D159" s="29" t="s">
        <v>53</v>
      </c>
      <c r="E159" s="33" t="s">
        <v>109</v>
      </c>
      <c r="F159" s="33" t="s">
        <v>149</v>
      </c>
      <c r="G159" s="33">
        <v>36.909999999999997</v>
      </c>
      <c r="H159" s="33">
        <v>2</v>
      </c>
      <c r="J159" s="12"/>
      <c r="K159" s="16" t="s">
        <v>342</v>
      </c>
      <c r="L159" s="12" t="s">
        <v>12</v>
      </c>
      <c r="M159" s="12">
        <v>24</v>
      </c>
      <c r="N159" s="12" t="str">
        <f t="shared" si="9"/>
        <v>0812</v>
      </c>
      <c r="O159" s="12" t="str">
        <f t="shared" si="10"/>
        <v>22</v>
      </c>
      <c r="P159" s="12" t="str">
        <f t="shared" si="11"/>
        <v>H26.7-240812-22</v>
      </c>
    </row>
    <row r="160" spans="1:16" s="11" customFormat="1" ht="37.5" x14ac:dyDescent="0.25">
      <c r="A160" s="26">
        <f t="shared" si="12"/>
        <v>152</v>
      </c>
      <c r="B160" s="27" t="s">
        <v>785</v>
      </c>
      <c r="C160" s="28" t="s">
        <v>52</v>
      </c>
      <c r="D160" s="29" t="s">
        <v>53</v>
      </c>
      <c r="E160" s="33" t="s">
        <v>118</v>
      </c>
      <c r="F160" s="33" t="s">
        <v>149</v>
      </c>
      <c r="G160" s="33">
        <v>42.53</v>
      </c>
      <c r="H160" s="33">
        <v>5</v>
      </c>
      <c r="J160" s="12"/>
      <c r="K160" s="14" t="s">
        <v>343</v>
      </c>
      <c r="L160" s="12" t="s">
        <v>12</v>
      </c>
      <c r="M160" s="12">
        <v>24</v>
      </c>
      <c r="N160" s="12" t="str">
        <f t="shared" si="9"/>
        <v>0813</v>
      </c>
      <c r="O160" s="12" t="str">
        <f t="shared" si="10"/>
        <v>03</v>
      </c>
      <c r="P160" s="12" t="str">
        <f t="shared" si="11"/>
        <v>H26.7-240813-03</v>
      </c>
    </row>
    <row r="161" spans="1:16" s="11" customFormat="1" ht="37.5" x14ac:dyDescent="0.25">
      <c r="A161" s="26">
        <f t="shared" si="12"/>
        <v>153</v>
      </c>
      <c r="B161" s="27" t="s">
        <v>786</v>
      </c>
      <c r="C161" s="28" t="s">
        <v>52</v>
      </c>
      <c r="D161" s="29" t="s">
        <v>53</v>
      </c>
      <c r="E161" s="33" t="s">
        <v>118</v>
      </c>
      <c r="F161" s="33" t="s">
        <v>149</v>
      </c>
      <c r="G161" s="33">
        <v>177.22</v>
      </c>
      <c r="H161" s="33">
        <v>9</v>
      </c>
      <c r="J161" s="12"/>
      <c r="K161" s="14" t="s">
        <v>344</v>
      </c>
      <c r="L161" s="12" t="s">
        <v>12</v>
      </c>
      <c r="M161" s="12">
        <v>24</v>
      </c>
      <c r="N161" s="12" t="str">
        <f t="shared" si="9"/>
        <v>0813</v>
      </c>
      <c r="O161" s="12" t="str">
        <f t="shared" si="10"/>
        <v>01</v>
      </c>
      <c r="P161" s="12" t="str">
        <f t="shared" si="11"/>
        <v>H26.7-240813-01</v>
      </c>
    </row>
    <row r="162" spans="1:16" s="11" customFormat="1" ht="56.25" x14ac:dyDescent="0.25">
      <c r="A162" s="26">
        <f t="shared" si="12"/>
        <v>154</v>
      </c>
      <c r="B162" s="27" t="s">
        <v>787</v>
      </c>
      <c r="C162" s="28" t="s">
        <v>62</v>
      </c>
      <c r="D162" s="29" t="s">
        <v>26</v>
      </c>
      <c r="E162" s="30" t="s">
        <v>137</v>
      </c>
      <c r="F162" s="31" t="s">
        <v>147</v>
      </c>
      <c r="G162" s="32">
        <v>4256</v>
      </c>
      <c r="H162" s="32">
        <v>3</v>
      </c>
      <c r="J162" s="12"/>
      <c r="K162" s="14" t="s">
        <v>345</v>
      </c>
      <c r="L162" s="12" t="s">
        <v>12</v>
      </c>
      <c r="M162" s="12">
        <v>24</v>
      </c>
      <c r="N162" s="12" t="str">
        <f t="shared" si="9"/>
        <v>0813</v>
      </c>
      <c r="O162" s="12" t="str">
        <f t="shared" si="10"/>
        <v>06</v>
      </c>
      <c r="P162" s="12" t="str">
        <f t="shared" si="11"/>
        <v>H26.7-240813-06</v>
      </c>
    </row>
    <row r="163" spans="1:16" s="11" customFormat="1" ht="56.25" x14ac:dyDescent="0.25">
      <c r="A163" s="26">
        <f t="shared" si="12"/>
        <v>155</v>
      </c>
      <c r="B163" s="27" t="s">
        <v>788</v>
      </c>
      <c r="C163" s="28" t="s">
        <v>77</v>
      </c>
      <c r="D163" s="29" t="s">
        <v>78</v>
      </c>
      <c r="E163" s="30" t="s">
        <v>1243</v>
      </c>
      <c r="F163" s="31" t="s">
        <v>147</v>
      </c>
      <c r="G163" s="32">
        <v>2400</v>
      </c>
      <c r="H163" s="32">
        <v>4</v>
      </c>
      <c r="J163" s="12"/>
      <c r="K163" s="14" t="s">
        <v>346</v>
      </c>
      <c r="L163" s="12" t="s">
        <v>12</v>
      </c>
      <c r="M163" s="12">
        <v>24</v>
      </c>
      <c r="N163" s="12" t="str">
        <f t="shared" si="9"/>
        <v>0813</v>
      </c>
      <c r="O163" s="12" t="str">
        <f t="shared" si="10"/>
        <v>07</v>
      </c>
      <c r="P163" s="12" t="str">
        <f t="shared" si="11"/>
        <v>H26.7-240813-07</v>
      </c>
    </row>
    <row r="164" spans="1:16" s="11" customFormat="1" ht="93.75" x14ac:dyDescent="0.25">
      <c r="A164" s="26">
        <f t="shared" si="12"/>
        <v>156</v>
      </c>
      <c r="B164" s="27" t="s">
        <v>789</v>
      </c>
      <c r="C164" s="49" t="s">
        <v>41</v>
      </c>
      <c r="D164" s="49" t="s">
        <v>42</v>
      </c>
      <c r="E164" s="30" t="s">
        <v>122</v>
      </c>
      <c r="F164" s="31" t="s">
        <v>147</v>
      </c>
      <c r="G164" s="32">
        <v>26</v>
      </c>
      <c r="H164" s="32">
        <v>1</v>
      </c>
      <c r="J164" s="12"/>
      <c r="K164" s="16" t="s">
        <v>347</v>
      </c>
      <c r="L164" s="12" t="s">
        <v>12</v>
      </c>
      <c r="M164" s="12">
        <v>24</v>
      </c>
      <c r="N164" s="12" t="str">
        <f t="shared" si="9"/>
        <v>0812</v>
      </c>
      <c r="O164" s="12" t="str">
        <f t="shared" si="10"/>
        <v>28</v>
      </c>
      <c r="P164" s="12" t="str">
        <f t="shared" si="11"/>
        <v>H26.7-240812-28</v>
      </c>
    </row>
    <row r="165" spans="1:16" s="11" customFormat="1" ht="93.75" x14ac:dyDescent="0.25">
      <c r="A165" s="26">
        <f t="shared" si="12"/>
        <v>157</v>
      </c>
      <c r="B165" s="27" t="s">
        <v>790</v>
      </c>
      <c r="C165" s="49" t="s">
        <v>41</v>
      </c>
      <c r="D165" s="49" t="s">
        <v>42</v>
      </c>
      <c r="E165" s="30" t="s">
        <v>110</v>
      </c>
      <c r="F165" s="31" t="s">
        <v>147</v>
      </c>
      <c r="G165" s="33">
        <v>324</v>
      </c>
      <c r="H165" s="32">
        <v>1</v>
      </c>
      <c r="J165" s="12"/>
      <c r="K165" s="16" t="s">
        <v>348</v>
      </c>
      <c r="L165" s="12" t="s">
        <v>12</v>
      </c>
      <c r="M165" s="12">
        <v>24</v>
      </c>
      <c r="N165" s="12" t="str">
        <f t="shared" si="9"/>
        <v>0812</v>
      </c>
      <c r="O165" s="12" t="str">
        <f t="shared" si="10"/>
        <v>29</v>
      </c>
      <c r="P165" s="12" t="str">
        <f t="shared" si="11"/>
        <v>H26.7-240812-29</v>
      </c>
    </row>
    <row r="166" spans="1:16" s="11" customFormat="1" ht="93.75" x14ac:dyDescent="0.25">
      <c r="A166" s="26">
        <f t="shared" si="12"/>
        <v>158</v>
      </c>
      <c r="B166" s="27" t="s">
        <v>791</v>
      </c>
      <c r="C166" s="49" t="s">
        <v>41</v>
      </c>
      <c r="D166" s="49" t="s">
        <v>42</v>
      </c>
      <c r="E166" s="30" t="s">
        <v>110</v>
      </c>
      <c r="F166" s="31" t="s">
        <v>147</v>
      </c>
      <c r="G166" s="33">
        <v>324</v>
      </c>
      <c r="H166" s="32">
        <v>1</v>
      </c>
      <c r="J166" s="12"/>
      <c r="K166" s="16" t="s">
        <v>349</v>
      </c>
      <c r="L166" s="12" t="s">
        <v>12</v>
      </c>
      <c r="M166" s="12">
        <v>24</v>
      </c>
      <c r="N166" s="12" t="str">
        <f t="shared" si="9"/>
        <v>0812</v>
      </c>
      <c r="O166" s="12" t="str">
        <f t="shared" si="10"/>
        <v>30</v>
      </c>
      <c r="P166" s="12" t="str">
        <f t="shared" si="11"/>
        <v>H26.7-240812-30</v>
      </c>
    </row>
    <row r="167" spans="1:16" s="11" customFormat="1" ht="93.75" x14ac:dyDescent="0.25">
      <c r="A167" s="26">
        <f t="shared" si="12"/>
        <v>159</v>
      </c>
      <c r="B167" s="27" t="s">
        <v>792</v>
      </c>
      <c r="C167" s="49" t="s">
        <v>41</v>
      </c>
      <c r="D167" s="49" t="s">
        <v>42</v>
      </c>
      <c r="E167" s="30" t="s">
        <v>122</v>
      </c>
      <c r="F167" s="31" t="s">
        <v>147</v>
      </c>
      <c r="G167" s="33">
        <v>1</v>
      </c>
      <c r="H167" s="32">
        <v>1</v>
      </c>
      <c r="J167" s="12"/>
      <c r="K167" s="16" t="s">
        <v>350</v>
      </c>
      <c r="L167" s="12" t="s">
        <v>12</v>
      </c>
      <c r="M167" s="12">
        <v>24</v>
      </c>
      <c r="N167" s="12" t="str">
        <f t="shared" si="9"/>
        <v>0812</v>
      </c>
      <c r="O167" s="12" t="str">
        <f t="shared" si="10"/>
        <v>31</v>
      </c>
      <c r="P167" s="12" t="str">
        <f t="shared" si="11"/>
        <v>H26.7-240812-31</v>
      </c>
    </row>
    <row r="168" spans="1:16" s="11" customFormat="1" ht="93.75" x14ac:dyDescent="0.25">
      <c r="A168" s="26">
        <f t="shared" si="12"/>
        <v>160</v>
      </c>
      <c r="B168" s="27" t="s">
        <v>793</v>
      </c>
      <c r="C168" s="49" t="s">
        <v>41</v>
      </c>
      <c r="D168" s="49" t="s">
        <v>42</v>
      </c>
      <c r="E168" s="30" t="s">
        <v>110</v>
      </c>
      <c r="F168" s="31" t="s">
        <v>147</v>
      </c>
      <c r="G168" s="33">
        <v>491</v>
      </c>
      <c r="H168" s="32">
        <v>3</v>
      </c>
      <c r="J168" s="12"/>
      <c r="K168" s="16" t="s">
        <v>351</v>
      </c>
      <c r="L168" s="12" t="s">
        <v>12</v>
      </c>
      <c r="M168" s="12">
        <v>24</v>
      </c>
      <c r="N168" s="12" t="str">
        <f t="shared" si="9"/>
        <v>0812</v>
      </c>
      <c r="O168" s="12" t="str">
        <f t="shared" si="10"/>
        <v>25</v>
      </c>
      <c r="P168" s="12" t="str">
        <f t="shared" si="11"/>
        <v>H26.7-240812-25</v>
      </c>
    </row>
    <row r="169" spans="1:16" s="11" customFormat="1" ht="93.75" x14ac:dyDescent="0.25">
      <c r="A169" s="26">
        <f t="shared" si="12"/>
        <v>161</v>
      </c>
      <c r="B169" s="27" t="s">
        <v>794</v>
      </c>
      <c r="C169" s="49" t="s">
        <v>41</v>
      </c>
      <c r="D169" s="49" t="s">
        <v>42</v>
      </c>
      <c r="E169" s="30" t="s">
        <v>122</v>
      </c>
      <c r="F169" s="31" t="s">
        <v>147</v>
      </c>
      <c r="G169" s="33">
        <v>14</v>
      </c>
      <c r="H169" s="32">
        <v>2</v>
      </c>
      <c r="J169" s="12"/>
      <c r="K169" s="16" t="s">
        <v>352</v>
      </c>
      <c r="L169" s="12" t="s">
        <v>12</v>
      </c>
      <c r="M169" s="12">
        <v>24</v>
      </c>
      <c r="N169" s="12" t="str">
        <f t="shared" si="9"/>
        <v>0812</v>
      </c>
      <c r="O169" s="12" t="str">
        <f t="shared" si="10"/>
        <v>26</v>
      </c>
      <c r="P169" s="12" t="str">
        <f t="shared" si="11"/>
        <v>H26.7-240812-26</v>
      </c>
    </row>
    <row r="170" spans="1:16" s="11" customFormat="1" ht="93.75" x14ac:dyDescent="0.25">
      <c r="A170" s="26">
        <f t="shared" si="12"/>
        <v>162</v>
      </c>
      <c r="B170" s="27" t="s">
        <v>795</v>
      </c>
      <c r="C170" s="49" t="s">
        <v>41</v>
      </c>
      <c r="D170" s="49" t="s">
        <v>42</v>
      </c>
      <c r="E170" s="30" t="s">
        <v>122</v>
      </c>
      <c r="F170" s="31" t="s">
        <v>147</v>
      </c>
      <c r="G170" s="33">
        <v>137</v>
      </c>
      <c r="H170" s="32">
        <v>12</v>
      </c>
      <c r="J170" s="12"/>
      <c r="K170" s="16" t="s">
        <v>353</v>
      </c>
      <c r="L170" s="12" t="s">
        <v>12</v>
      </c>
      <c r="M170" s="12">
        <v>24</v>
      </c>
      <c r="N170" s="12" t="str">
        <f t="shared" si="9"/>
        <v>0812</v>
      </c>
      <c r="O170" s="12" t="str">
        <f t="shared" si="10"/>
        <v>27</v>
      </c>
      <c r="P170" s="12" t="str">
        <f t="shared" si="11"/>
        <v>H26.7-240812-27</v>
      </c>
    </row>
    <row r="171" spans="1:16" s="11" customFormat="1" ht="37.5" x14ac:dyDescent="0.25">
      <c r="A171" s="26">
        <f t="shared" si="12"/>
        <v>163</v>
      </c>
      <c r="B171" s="27" t="s">
        <v>796</v>
      </c>
      <c r="C171" s="34" t="s">
        <v>1123</v>
      </c>
      <c r="D171" s="34" t="s">
        <v>1124</v>
      </c>
      <c r="E171" s="33" t="s">
        <v>1244</v>
      </c>
      <c r="F171" s="31" t="s">
        <v>147</v>
      </c>
      <c r="G171" s="33">
        <v>399</v>
      </c>
      <c r="H171" s="33">
        <v>4</v>
      </c>
      <c r="J171" s="12"/>
      <c r="K171" s="16" t="s">
        <v>354</v>
      </c>
      <c r="L171" s="12" t="s">
        <v>12</v>
      </c>
      <c r="M171" s="12">
        <v>24</v>
      </c>
      <c r="N171" s="12" t="str">
        <f t="shared" si="9"/>
        <v>0813</v>
      </c>
      <c r="O171" s="12" t="str">
        <f t="shared" si="10"/>
        <v>21</v>
      </c>
      <c r="P171" s="12" t="str">
        <f t="shared" si="11"/>
        <v>H26.7-240813-21</v>
      </c>
    </row>
    <row r="172" spans="1:16" s="11" customFormat="1" ht="37.5" x14ac:dyDescent="0.25">
      <c r="A172" s="26">
        <f t="shared" si="12"/>
        <v>164</v>
      </c>
      <c r="B172" s="27" t="s">
        <v>797</v>
      </c>
      <c r="C172" s="34" t="s">
        <v>1123</v>
      </c>
      <c r="D172" s="34" t="s">
        <v>1124</v>
      </c>
      <c r="E172" s="33" t="s">
        <v>170</v>
      </c>
      <c r="F172" s="31" t="s">
        <v>147</v>
      </c>
      <c r="G172" s="33">
        <v>400</v>
      </c>
      <c r="H172" s="33">
        <v>2</v>
      </c>
      <c r="J172" s="12"/>
      <c r="K172" s="16" t="s">
        <v>355</v>
      </c>
      <c r="L172" s="12" t="s">
        <v>12</v>
      </c>
      <c r="M172" s="12">
        <v>24</v>
      </c>
      <c r="N172" s="12" t="str">
        <f t="shared" si="9"/>
        <v>0813</v>
      </c>
      <c r="O172" s="12" t="str">
        <f t="shared" si="10"/>
        <v>24</v>
      </c>
      <c r="P172" s="12" t="str">
        <f t="shared" si="11"/>
        <v>H26.7-240813-24</v>
      </c>
    </row>
    <row r="173" spans="1:16" s="11" customFormat="1" ht="75" x14ac:dyDescent="0.25">
      <c r="A173" s="26">
        <f t="shared" si="12"/>
        <v>165</v>
      </c>
      <c r="B173" s="27" t="s">
        <v>798</v>
      </c>
      <c r="C173" s="28" t="s">
        <v>37</v>
      </c>
      <c r="D173" s="29" t="s">
        <v>38</v>
      </c>
      <c r="E173" s="33" t="s">
        <v>169</v>
      </c>
      <c r="F173" s="31" t="s">
        <v>147</v>
      </c>
      <c r="G173" s="33">
        <v>8320</v>
      </c>
      <c r="H173" s="33">
        <v>3</v>
      </c>
      <c r="J173" s="12"/>
      <c r="K173" s="16" t="s">
        <v>356</v>
      </c>
      <c r="L173" s="12" t="s">
        <v>12</v>
      </c>
      <c r="M173" s="12">
        <v>24</v>
      </c>
      <c r="N173" s="12" t="str">
        <f t="shared" si="9"/>
        <v>0813</v>
      </c>
      <c r="O173" s="12" t="str">
        <f t="shared" si="10"/>
        <v>26</v>
      </c>
      <c r="P173" s="12" t="str">
        <f t="shared" si="11"/>
        <v>H26.7-240813-26</v>
      </c>
    </row>
    <row r="174" spans="1:16" s="11" customFormat="1" ht="56.25" x14ac:dyDescent="0.25">
      <c r="A174" s="26">
        <f t="shared" si="12"/>
        <v>166</v>
      </c>
      <c r="B174" s="27" t="s">
        <v>799</v>
      </c>
      <c r="C174" s="28" t="s">
        <v>31</v>
      </c>
      <c r="D174" s="29" t="s">
        <v>32</v>
      </c>
      <c r="E174" s="33" t="s">
        <v>115</v>
      </c>
      <c r="F174" s="33" t="s">
        <v>151</v>
      </c>
      <c r="G174" s="33">
        <v>802</v>
      </c>
      <c r="H174" s="33">
        <v>3</v>
      </c>
      <c r="J174" s="12"/>
      <c r="K174" s="16" t="s">
        <v>357</v>
      </c>
      <c r="L174" s="12" t="s">
        <v>12</v>
      </c>
      <c r="M174" s="12">
        <v>24</v>
      </c>
      <c r="N174" s="12" t="str">
        <f t="shared" si="9"/>
        <v>0813</v>
      </c>
      <c r="O174" s="12" t="str">
        <f t="shared" si="10"/>
        <v>17</v>
      </c>
      <c r="P174" s="12" t="str">
        <f t="shared" si="11"/>
        <v>H26.7-240813-17</v>
      </c>
    </row>
    <row r="175" spans="1:16" s="11" customFormat="1" ht="56.25" x14ac:dyDescent="0.25">
      <c r="A175" s="26">
        <f t="shared" si="12"/>
        <v>167</v>
      </c>
      <c r="B175" s="27" t="s">
        <v>800</v>
      </c>
      <c r="C175" s="28" t="s">
        <v>31</v>
      </c>
      <c r="D175" s="29" t="s">
        <v>32</v>
      </c>
      <c r="E175" s="33" t="s">
        <v>1245</v>
      </c>
      <c r="F175" s="33" t="s">
        <v>151</v>
      </c>
      <c r="G175" s="33">
        <v>988</v>
      </c>
      <c r="H175" s="33">
        <v>2</v>
      </c>
      <c r="J175" s="12"/>
      <c r="K175" s="16" t="s">
        <v>358</v>
      </c>
      <c r="L175" s="12" t="s">
        <v>12</v>
      </c>
      <c r="M175" s="12">
        <v>24</v>
      </c>
      <c r="N175" s="12" t="str">
        <f t="shared" si="9"/>
        <v>0813</v>
      </c>
      <c r="O175" s="12" t="str">
        <f t="shared" si="10"/>
        <v>18</v>
      </c>
      <c r="P175" s="12" t="str">
        <f t="shared" si="11"/>
        <v>H26.7-240813-18</v>
      </c>
    </row>
    <row r="176" spans="1:16" s="11" customFormat="1" ht="56.25" x14ac:dyDescent="0.25">
      <c r="A176" s="26">
        <f t="shared" si="12"/>
        <v>168</v>
      </c>
      <c r="B176" s="27" t="s">
        <v>801</v>
      </c>
      <c r="C176" s="34" t="s">
        <v>1125</v>
      </c>
      <c r="D176" s="34" t="s">
        <v>1126</v>
      </c>
      <c r="E176" s="33" t="s">
        <v>1246</v>
      </c>
      <c r="F176" s="33" t="s">
        <v>148</v>
      </c>
      <c r="G176" s="33">
        <v>102.78</v>
      </c>
      <c r="H176" s="33">
        <v>2</v>
      </c>
      <c r="J176" s="12"/>
      <c r="K176" s="16" t="s">
        <v>359</v>
      </c>
      <c r="L176" s="12" t="s">
        <v>12</v>
      </c>
      <c r="M176" s="12">
        <v>24</v>
      </c>
      <c r="N176" s="12" t="str">
        <f t="shared" si="9"/>
        <v>0813</v>
      </c>
      <c r="O176" s="12" t="str">
        <f t="shared" si="10"/>
        <v>28</v>
      </c>
      <c r="P176" s="12" t="str">
        <f t="shared" si="11"/>
        <v>H26.7-240813-28</v>
      </c>
    </row>
    <row r="177" spans="1:16" s="11" customFormat="1" ht="56.25" x14ac:dyDescent="0.25">
      <c r="A177" s="26">
        <f t="shared" si="12"/>
        <v>169</v>
      </c>
      <c r="B177" s="27" t="s">
        <v>802</v>
      </c>
      <c r="C177" s="34" t="s">
        <v>1125</v>
      </c>
      <c r="D177" s="34" t="s">
        <v>1126</v>
      </c>
      <c r="E177" s="33" t="s">
        <v>1246</v>
      </c>
      <c r="F177" s="33" t="s">
        <v>148</v>
      </c>
      <c r="G177" s="33">
        <v>236</v>
      </c>
      <c r="H177" s="33">
        <v>5</v>
      </c>
      <c r="J177" s="12"/>
      <c r="K177" s="16" t="s">
        <v>360</v>
      </c>
      <c r="L177" s="12" t="s">
        <v>12</v>
      </c>
      <c r="M177" s="12">
        <v>24</v>
      </c>
      <c r="N177" s="12" t="str">
        <f t="shared" si="9"/>
        <v>0813</v>
      </c>
      <c r="O177" s="12" t="str">
        <f t="shared" si="10"/>
        <v>22</v>
      </c>
      <c r="P177" s="12" t="str">
        <f t="shared" si="11"/>
        <v>H26.7-240813-22</v>
      </c>
    </row>
    <row r="178" spans="1:16" s="11" customFormat="1" ht="56.25" x14ac:dyDescent="0.25">
      <c r="A178" s="26">
        <f t="shared" si="12"/>
        <v>170</v>
      </c>
      <c r="B178" s="27" t="s">
        <v>803</v>
      </c>
      <c r="C178" s="28" t="s">
        <v>68</v>
      </c>
      <c r="D178" s="29" t="s">
        <v>90</v>
      </c>
      <c r="E178" s="30" t="s">
        <v>122</v>
      </c>
      <c r="F178" s="31" t="s">
        <v>146</v>
      </c>
      <c r="G178" s="32">
        <v>256</v>
      </c>
      <c r="H178" s="32">
        <v>2</v>
      </c>
      <c r="J178" s="12"/>
      <c r="K178" s="15" t="s">
        <v>361</v>
      </c>
      <c r="L178" s="12" t="s">
        <v>12</v>
      </c>
      <c r="M178" s="12">
        <v>24</v>
      </c>
      <c r="N178" s="12" t="str">
        <f t="shared" si="9"/>
        <v>0813</v>
      </c>
      <c r="O178" s="12" t="str">
        <f t="shared" si="10"/>
        <v>05</v>
      </c>
      <c r="P178" s="12" t="str">
        <f t="shared" si="11"/>
        <v>H26.7-240813-05</v>
      </c>
    </row>
    <row r="179" spans="1:16" s="11" customFormat="1" ht="56.25" x14ac:dyDescent="0.25">
      <c r="A179" s="26">
        <f t="shared" si="12"/>
        <v>171</v>
      </c>
      <c r="B179" s="27" t="s">
        <v>804</v>
      </c>
      <c r="C179" s="28" t="s">
        <v>68</v>
      </c>
      <c r="D179" s="29" t="s">
        <v>90</v>
      </c>
      <c r="E179" s="30" t="s">
        <v>122</v>
      </c>
      <c r="F179" s="31" t="s">
        <v>146</v>
      </c>
      <c r="G179" s="32">
        <v>392</v>
      </c>
      <c r="H179" s="32">
        <v>2</v>
      </c>
      <c r="J179" s="12"/>
      <c r="K179" s="14" t="s">
        <v>362</v>
      </c>
      <c r="L179" s="12" t="s">
        <v>12</v>
      </c>
      <c r="M179" s="12">
        <v>24</v>
      </c>
      <c r="N179" s="12" t="str">
        <f t="shared" si="9"/>
        <v>0813</v>
      </c>
      <c r="O179" s="12" t="str">
        <f t="shared" si="10"/>
        <v>04</v>
      </c>
      <c r="P179" s="12" t="str">
        <f t="shared" si="11"/>
        <v>H26.7-240813-04</v>
      </c>
    </row>
    <row r="180" spans="1:16" s="11" customFormat="1" ht="56.25" x14ac:dyDescent="0.25">
      <c r="A180" s="26">
        <f t="shared" si="12"/>
        <v>172</v>
      </c>
      <c r="B180" s="27" t="s">
        <v>805</v>
      </c>
      <c r="C180" s="28" t="s">
        <v>1127</v>
      </c>
      <c r="D180" s="29" t="s">
        <v>1128</v>
      </c>
      <c r="E180" s="30" t="s">
        <v>178</v>
      </c>
      <c r="F180" s="31" t="s">
        <v>147</v>
      </c>
      <c r="G180" s="32">
        <v>25012</v>
      </c>
      <c r="H180" s="32">
        <v>33</v>
      </c>
      <c r="J180" s="12"/>
      <c r="K180" s="16" t="s">
        <v>363</v>
      </c>
      <c r="L180" s="12" t="s">
        <v>12</v>
      </c>
      <c r="M180" s="12">
        <v>24</v>
      </c>
      <c r="N180" s="12" t="str">
        <f t="shared" si="9"/>
        <v>0813</v>
      </c>
      <c r="O180" s="12" t="str">
        <f t="shared" si="10"/>
        <v>19</v>
      </c>
      <c r="P180" s="12" t="str">
        <f t="shared" si="11"/>
        <v>H26.7-240813-19</v>
      </c>
    </row>
    <row r="181" spans="1:16" s="11" customFormat="1" ht="56.25" x14ac:dyDescent="0.25">
      <c r="A181" s="26">
        <f t="shared" si="12"/>
        <v>173</v>
      </c>
      <c r="B181" s="27" t="s">
        <v>806</v>
      </c>
      <c r="C181" s="28" t="s">
        <v>65</v>
      </c>
      <c r="D181" s="29" t="s">
        <v>66</v>
      </c>
      <c r="E181" s="30" t="s">
        <v>121</v>
      </c>
      <c r="F181" s="31" t="s">
        <v>1303</v>
      </c>
      <c r="G181" s="32">
        <v>51.911999999999999</v>
      </c>
      <c r="H181" s="32">
        <v>1</v>
      </c>
      <c r="J181" s="12"/>
      <c r="K181" s="15" t="s">
        <v>364</v>
      </c>
      <c r="L181" s="12" t="s">
        <v>12</v>
      </c>
      <c r="M181" s="12">
        <v>24</v>
      </c>
      <c r="N181" s="12" t="str">
        <f t="shared" si="9"/>
        <v>0813</v>
      </c>
      <c r="O181" s="12" t="str">
        <f t="shared" si="10"/>
        <v>11</v>
      </c>
      <c r="P181" s="12" t="str">
        <f t="shared" si="11"/>
        <v>H26.7-240813-11</v>
      </c>
    </row>
    <row r="182" spans="1:16" s="11" customFormat="1" ht="56.25" x14ac:dyDescent="0.25">
      <c r="A182" s="26">
        <f t="shared" si="12"/>
        <v>174</v>
      </c>
      <c r="B182" s="27" t="s">
        <v>807</v>
      </c>
      <c r="C182" s="28" t="s">
        <v>65</v>
      </c>
      <c r="D182" s="29" t="s">
        <v>66</v>
      </c>
      <c r="E182" s="30" t="s">
        <v>121</v>
      </c>
      <c r="F182" s="31" t="s">
        <v>1303</v>
      </c>
      <c r="G182" s="32">
        <v>50.646000000000001</v>
      </c>
      <c r="H182" s="32">
        <v>1</v>
      </c>
      <c r="J182" s="12"/>
      <c r="K182" s="15" t="s">
        <v>365</v>
      </c>
      <c r="L182" s="12" t="s">
        <v>12</v>
      </c>
      <c r="M182" s="12">
        <v>24</v>
      </c>
      <c r="N182" s="12" t="str">
        <f t="shared" si="9"/>
        <v>0813</v>
      </c>
      <c r="O182" s="12" t="str">
        <f t="shared" si="10"/>
        <v>12</v>
      </c>
      <c r="P182" s="12" t="str">
        <f t="shared" si="11"/>
        <v>H26.7-240813-12</v>
      </c>
    </row>
    <row r="183" spans="1:16" s="11" customFormat="1" ht="56.25" x14ac:dyDescent="0.25">
      <c r="A183" s="26">
        <f t="shared" si="12"/>
        <v>175</v>
      </c>
      <c r="B183" s="27" t="s">
        <v>808</v>
      </c>
      <c r="C183" s="28" t="s">
        <v>65</v>
      </c>
      <c r="D183" s="29" t="s">
        <v>66</v>
      </c>
      <c r="E183" s="30" t="s">
        <v>121</v>
      </c>
      <c r="F183" s="31" t="s">
        <v>1303</v>
      </c>
      <c r="G183" s="32">
        <v>97.97</v>
      </c>
      <c r="H183" s="32">
        <v>1</v>
      </c>
      <c r="J183" s="12"/>
      <c r="K183" s="15" t="s">
        <v>366</v>
      </c>
      <c r="L183" s="12" t="s">
        <v>12</v>
      </c>
      <c r="M183" s="12">
        <v>24</v>
      </c>
      <c r="N183" s="12" t="str">
        <f t="shared" si="9"/>
        <v>0813</v>
      </c>
      <c r="O183" s="12" t="str">
        <f t="shared" si="10"/>
        <v>13</v>
      </c>
      <c r="P183" s="12" t="str">
        <f t="shared" si="11"/>
        <v>H26.7-240813-13</v>
      </c>
    </row>
    <row r="184" spans="1:16" s="11" customFormat="1" ht="56.25" x14ac:dyDescent="0.25">
      <c r="A184" s="26">
        <f t="shared" si="12"/>
        <v>176</v>
      </c>
      <c r="B184" s="27" t="s">
        <v>809</v>
      </c>
      <c r="C184" s="28" t="s">
        <v>65</v>
      </c>
      <c r="D184" s="29" t="s">
        <v>66</v>
      </c>
      <c r="E184" s="30" t="s">
        <v>121</v>
      </c>
      <c r="F184" s="31" t="s">
        <v>1303</v>
      </c>
      <c r="G184" s="32">
        <v>49.22</v>
      </c>
      <c r="H184" s="32">
        <v>1</v>
      </c>
      <c r="J184" s="12"/>
      <c r="K184" s="15" t="s">
        <v>367</v>
      </c>
      <c r="L184" s="12" t="s">
        <v>12</v>
      </c>
      <c r="M184" s="12">
        <v>24</v>
      </c>
      <c r="N184" s="12" t="str">
        <f t="shared" si="9"/>
        <v>0813</v>
      </c>
      <c r="O184" s="12" t="str">
        <f t="shared" si="10"/>
        <v>14</v>
      </c>
      <c r="P184" s="12" t="str">
        <f t="shared" si="11"/>
        <v>H26.7-240813-14</v>
      </c>
    </row>
    <row r="185" spans="1:16" s="11" customFormat="1" ht="56.25" x14ac:dyDescent="0.25">
      <c r="A185" s="26">
        <f t="shared" si="12"/>
        <v>177</v>
      </c>
      <c r="B185" s="27" t="s">
        <v>810</v>
      </c>
      <c r="C185" s="28" t="s">
        <v>65</v>
      </c>
      <c r="D185" s="29" t="s">
        <v>66</v>
      </c>
      <c r="E185" s="30" t="s">
        <v>121</v>
      </c>
      <c r="F185" s="31" t="s">
        <v>1303</v>
      </c>
      <c r="G185" s="31" t="s">
        <v>1301</v>
      </c>
      <c r="H185" s="32">
        <v>2</v>
      </c>
      <c r="J185" s="12"/>
      <c r="K185" s="15" t="s">
        <v>368</v>
      </c>
      <c r="L185" s="12" t="s">
        <v>12</v>
      </c>
      <c r="M185" s="12">
        <v>24</v>
      </c>
      <c r="N185" s="12" t="str">
        <f t="shared" si="9"/>
        <v>0813</v>
      </c>
      <c r="O185" s="12" t="str">
        <f t="shared" si="10"/>
        <v>15</v>
      </c>
      <c r="P185" s="12" t="str">
        <f t="shared" si="11"/>
        <v>H26.7-240813-15</v>
      </c>
    </row>
    <row r="186" spans="1:16" s="11" customFormat="1" ht="56.25" x14ac:dyDescent="0.25">
      <c r="A186" s="26">
        <f t="shared" si="12"/>
        <v>178</v>
      </c>
      <c r="B186" s="27" t="s">
        <v>811</v>
      </c>
      <c r="C186" s="28" t="s">
        <v>65</v>
      </c>
      <c r="D186" s="29" t="s">
        <v>66</v>
      </c>
      <c r="E186" s="30" t="s">
        <v>121</v>
      </c>
      <c r="F186" s="31" t="s">
        <v>1303</v>
      </c>
      <c r="G186" s="32">
        <v>49.658000000000001</v>
      </c>
      <c r="H186" s="32">
        <v>1</v>
      </c>
      <c r="J186" s="12"/>
      <c r="K186" s="15" t="s">
        <v>369</v>
      </c>
      <c r="L186" s="12" t="s">
        <v>12</v>
      </c>
      <c r="M186" s="12">
        <v>24</v>
      </c>
      <c r="N186" s="12" t="str">
        <f t="shared" si="9"/>
        <v>0813</v>
      </c>
      <c r="O186" s="12" t="str">
        <f t="shared" si="10"/>
        <v>16</v>
      </c>
      <c r="P186" s="12" t="str">
        <f t="shared" si="11"/>
        <v>H26.7-240813-16</v>
      </c>
    </row>
    <row r="187" spans="1:16" s="11" customFormat="1" ht="56.25" x14ac:dyDescent="0.25">
      <c r="A187" s="26">
        <f t="shared" si="12"/>
        <v>179</v>
      </c>
      <c r="B187" s="27" t="s">
        <v>812</v>
      </c>
      <c r="C187" s="28" t="s">
        <v>1082</v>
      </c>
      <c r="D187" s="29" t="s">
        <v>1083</v>
      </c>
      <c r="E187" s="30" t="s">
        <v>108</v>
      </c>
      <c r="F187" s="31" t="s">
        <v>147</v>
      </c>
      <c r="G187" s="33">
        <v>3144</v>
      </c>
      <c r="H187" s="32">
        <v>1</v>
      </c>
      <c r="J187" s="12"/>
      <c r="K187" s="15" t="s">
        <v>370</v>
      </c>
      <c r="L187" s="12" t="s">
        <v>12</v>
      </c>
      <c r="M187" s="12">
        <v>24</v>
      </c>
      <c r="N187" s="12" t="str">
        <f t="shared" si="9"/>
        <v>0813</v>
      </c>
      <c r="O187" s="12" t="str">
        <f t="shared" si="10"/>
        <v>10</v>
      </c>
      <c r="P187" s="12" t="str">
        <f t="shared" si="11"/>
        <v>H26.7-240813-10</v>
      </c>
    </row>
    <row r="188" spans="1:16" s="11" customFormat="1" ht="56.25" x14ac:dyDescent="0.25">
      <c r="A188" s="26">
        <f t="shared" si="12"/>
        <v>180</v>
      </c>
      <c r="B188" s="27" t="s">
        <v>813</v>
      </c>
      <c r="C188" s="28" t="s">
        <v>19</v>
      </c>
      <c r="D188" s="29" t="s">
        <v>20</v>
      </c>
      <c r="E188" s="30" t="s">
        <v>123</v>
      </c>
      <c r="F188" s="31" t="s">
        <v>147</v>
      </c>
      <c r="G188" s="33">
        <v>2780</v>
      </c>
      <c r="H188" s="32">
        <v>8</v>
      </c>
      <c r="J188" s="12"/>
      <c r="K188" s="15" t="s">
        <v>371</v>
      </c>
      <c r="L188" s="12" t="s">
        <v>12</v>
      </c>
      <c r="M188" s="12">
        <v>24</v>
      </c>
      <c r="N188" s="12" t="str">
        <f t="shared" si="9"/>
        <v>0813</v>
      </c>
      <c r="O188" s="12" t="str">
        <f t="shared" si="10"/>
        <v>39</v>
      </c>
      <c r="P188" s="12" t="str">
        <f t="shared" si="11"/>
        <v>H26.7-240813-39</v>
      </c>
    </row>
    <row r="189" spans="1:16" s="11" customFormat="1" ht="56.25" x14ac:dyDescent="0.25">
      <c r="A189" s="26">
        <f t="shared" si="12"/>
        <v>181</v>
      </c>
      <c r="B189" s="27" t="s">
        <v>814</v>
      </c>
      <c r="C189" s="28" t="s">
        <v>19</v>
      </c>
      <c r="D189" s="29" t="s">
        <v>33</v>
      </c>
      <c r="E189" s="33" t="s">
        <v>1228</v>
      </c>
      <c r="F189" s="31" t="s">
        <v>147</v>
      </c>
      <c r="G189" s="33">
        <v>550</v>
      </c>
      <c r="H189" s="33">
        <v>1</v>
      </c>
      <c r="J189" s="12"/>
      <c r="K189" s="16" t="s">
        <v>372</v>
      </c>
      <c r="L189" s="12" t="s">
        <v>12</v>
      </c>
      <c r="M189" s="12">
        <v>24</v>
      </c>
      <c r="N189" s="12" t="str">
        <f t="shared" si="9"/>
        <v>0813</v>
      </c>
      <c r="O189" s="12" t="str">
        <f t="shared" si="10"/>
        <v>40</v>
      </c>
      <c r="P189" s="12" t="str">
        <f t="shared" si="11"/>
        <v>H26.7-240813-40</v>
      </c>
    </row>
    <row r="190" spans="1:16" s="11" customFormat="1" ht="56.25" x14ac:dyDescent="0.25">
      <c r="A190" s="26">
        <f t="shared" si="12"/>
        <v>182</v>
      </c>
      <c r="B190" s="27" t="s">
        <v>815</v>
      </c>
      <c r="C190" s="28" t="s">
        <v>19</v>
      </c>
      <c r="D190" s="29" t="s">
        <v>34</v>
      </c>
      <c r="E190" s="33" t="s">
        <v>140</v>
      </c>
      <c r="F190" s="31" t="s">
        <v>147</v>
      </c>
      <c r="G190" s="33">
        <v>1457</v>
      </c>
      <c r="H190" s="33">
        <v>1</v>
      </c>
      <c r="J190" s="12"/>
      <c r="K190" s="16" t="s">
        <v>373</v>
      </c>
      <c r="L190" s="12" t="s">
        <v>12</v>
      </c>
      <c r="M190" s="12">
        <v>24</v>
      </c>
      <c r="N190" s="12" t="str">
        <f t="shared" si="9"/>
        <v>0813</v>
      </c>
      <c r="O190" s="12" t="str">
        <f t="shared" si="10"/>
        <v>41</v>
      </c>
      <c r="P190" s="12" t="str">
        <f t="shared" si="11"/>
        <v>H26.7-240813-41</v>
      </c>
    </row>
    <row r="191" spans="1:16" s="11" customFormat="1" ht="56.25" x14ac:dyDescent="0.25">
      <c r="A191" s="26">
        <f t="shared" si="12"/>
        <v>183</v>
      </c>
      <c r="B191" s="27" t="s">
        <v>816</v>
      </c>
      <c r="C191" s="28" t="s">
        <v>19</v>
      </c>
      <c r="D191" s="29" t="s">
        <v>35</v>
      </c>
      <c r="E191" s="33" t="s">
        <v>140</v>
      </c>
      <c r="F191" s="31" t="s">
        <v>147</v>
      </c>
      <c r="G191" s="33">
        <v>1410</v>
      </c>
      <c r="H191" s="33">
        <v>1</v>
      </c>
      <c r="J191" s="12"/>
      <c r="K191" s="16" t="s">
        <v>374</v>
      </c>
      <c r="L191" s="12" t="s">
        <v>12</v>
      </c>
      <c r="M191" s="12">
        <v>24</v>
      </c>
      <c r="N191" s="12" t="str">
        <f t="shared" si="9"/>
        <v>0813</v>
      </c>
      <c r="O191" s="12" t="str">
        <f t="shared" si="10"/>
        <v>42</v>
      </c>
      <c r="P191" s="12" t="str">
        <f t="shared" si="11"/>
        <v>H26.7-240813-42</v>
      </c>
    </row>
    <row r="192" spans="1:16" s="11" customFormat="1" ht="56.25" x14ac:dyDescent="0.25">
      <c r="A192" s="26">
        <f t="shared" si="12"/>
        <v>184</v>
      </c>
      <c r="B192" s="27" t="s">
        <v>817</v>
      </c>
      <c r="C192" s="28" t="s">
        <v>19</v>
      </c>
      <c r="D192" s="29" t="s">
        <v>36</v>
      </c>
      <c r="E192" s="33" t="s">
        <v>108</v>
      </c>
      <c r="F192" s="31" t="s">
        <v>147</v>
      </c>
      <c r="G192" s="33">
        <v>2064</v>
      </c>
      <c r="H192" s="33">
        <v>1</v>
      </c>
      <c r="J192" s="12"/>
      <c r="K192" s="16" t="s">
        <v>375</v>
      </c>
      <c r="L192" s="12" t="s">
        <v>12</v>
      </c>
      <c r="M192" s="12">
        <v>24</v>
      </c>
      <c r="N192" s="12" t="str">
        <f t="shared" si="9"/>
        <v>0813</v>
      </c>
      <c r="O192" s="12" t="str">
        <f t="shared" si="10"/>
        <v>43</v>
      </c>
      <c r="P192" s="12" t="str">
        <f t="shared" si="11"/>
        <v>H26.7-240813-43</v>
      </c>
    </row>
    <row r="193" spans="1:16" s="11" customFormat="1" ht="75" x14ac:dyDescent="0.25">
      <c r="A193" s="26">
        <f t="shared" si="12"/>
        <v>185</v>
      </c>
      <c r="B193" s="27" t="s">
        <v>818</v>
      </c>
      <c r="C193" s="28" t="s">
        <v>19</v>
      </c>
      <c r="D193" s="29" t="s">
        <v>1129</v>
      </c>
      <c r="E193" s="33" t="s">
        <v>1247</v>
      </c>
      <c r="F193" s="31" t="s">
        <v>147</v>
      </c>
      <c r="G193" s="33">
        <v>1700</v>
      </c>
      <c r="H193" s="33">
        <v>1</v>
      </c>
      <c r="J193" s="12"/>
      <c r="K193" s="16" t="s">
        <v>376</v>
      </c>
      <c r="L193" s="12" t="s">
        <v>12</v>
      </c>
      <c r="M193" s="12">
        <v>24</v>
      </c>
      <c r="N193" s="12" t="str">
        <f t="shared" si="9"/>
        <v>0813</v>
      </c>
      <c r="O193" s="12" t="str">
        <f t="shared" si="10"/>
        <v>44</v>
      </c>
      <c r="P193" s="12" t="str">
        <f t="shared" si="11"/>
        <v>H26.7-240813-44</v>
      </c>
    </row>
    <row r="194" spans="1:16" s="11" customFormat="1" ht="56.25" x14ac:dyDescent="0.25">
      <c r="A194" s="26">
        <f t="shared" si="12"/>
        <v>186</v>
      </c>
      <c r="B194" s="27" t="s">
        <v>819</v>
      </c>
      <c r="C194" s="28" t="s">
        <v>19</v>
      </c>
      <c r="D194" s="29" t="s">
        <v>1130</v>
      </c>
      <c r="E194" s="33" t="s">
        <v>108</v>
      </c>
      <c r="F194" s="31" t="s">
        <v>147</v>
      </c>
      <c r="G194" s="33">
        <v>1908</v>
      </c>
      <c r="H194" s="33">
        <v>2</v>
      </c>
      <c r="J194" s="12"/>
      <c r="K194" s="16" t="s">
        <v>377</v>
      </c>
      <c r="L194" s="12" t="s">
        <v>12</v>
      </c>
      <c r="M194" s="12">
        <v>24</v>
      </c>
      <c r="N194" s="12" t="str">
        <f t="shared" si="9"/>
        <v>0813</v>
      </c>
      <c r="O194" s="12" t="str">
        <f t="shared" si="10"/>
        <v>45</v>
      </c>
      <c r="P194" s="12" t="str">
        <f t="shared" si="11"/>
        <v>H26.7-240813-45</v>
      </c>
    </row>
    <row r="195" spans="1:16" s="11" customFormat="1" ht="56.25" x14ac:dyDescent="0.25">
      <c r="A195" s="26">
        <f t="shared" si="12"/>
        <v>187</v>
      </c>
      <c r="B195" s="27" t="s">
        <v>820</v>
      </c>
      <c r="C195" s="28" t="s">
        <v>31</v>
      </c>
      <c r="D195" s="29" t="s">
        <v>32</v>
      </c>
      <c r="E195" s="30" t="s">
        <v>110</v>
      </c>
      <c r="F195" s="31" t="s">
        <v>146</v>
      </c>
      <c r="G195" s="33">
        <v>1040</v>
      </c>
      <c r="H195" s="32">
        <v>1</v>
      </c>
      <c r="J195" s="12"/>
      <c r="K195" s="16" t="s">
        <v>378</v>
      </c>
      <c r="L195" s="12" t="s">
        <v>12</v>
      </c>
      <c r="M195" s="12">
        <v>24</v>
      </c>
      <c r="N195" s="12" t="str">
        <f t="shared" si="9"/>
        <v>0813</v>
      </c>
      <c r="O195" s="12" t="str">
        <f t="shared" si="10"/>
        <v>46</v>
      </c>
      <c r="P195" s="12" t="str">
        <f t="shared" si="11"/>
        <v>H26.7-240813-46</v>
      </c>
    </row>
    <row r="196" spans="1:16" s="11" customFormat="1" ht="56.25" x14ac:dyDescent="0.25">
      <c r="A196" s="26">
        <f t="shared" si="12"/>
        <v>188</v>
      </c>
      <c r="B196" s="27" t="s">
        <v>821</v>
      </c>
      <c r="C196" s="28" t="s">
        <v>50</v>
      </c>
      <c r="D196" s="29" t="s">
        <v>51</v>
      </c>
      <c r="E196" s="30" t="s">
        <v>161</v>
      </c>
      <c r="F196" s="31" t="s">
        <v>148</v>
      </c>
      <c r="G196" s="33">
        <v>54515</v>
      </c>
      <c r="H196" s="32">
        <v>40</v>
      </c>
      <c r="J196" s="12"/>
      <c r="K196" s="16" t="s">
        <v>379</v>
      </c>
      <c r="L196" s="12" t="s">
        <v>12</v>
      </c>
      <c r="M196" s="12">
        <v>24</v>
      </c>
      <c r="N196" s="12" t="str">
        <f t="shared" si="9"/>
        <v>0813</v>
      </c>
      <c r="O196" s="12" t="str">
        <f t="shared" si="10"/>
        <v>38</v>
      </c>
      <c r="P196" s="12" t="str">
        <f t="shared" si="11"/>
        <v>H26.7-240813-38</v>
      </c>
    </row>
    <row r="197" spans="1:16" s="11" customFormat="1" ht="56.25" x14ac:dyDescent="0.25">
      <c r="A197" s="26">
        <f t="shared" si="12"/>
        <v>189</v>
      </c>
      <c r="B197" s="27" t="s">
        <v>822</v>
      </c>
      <c r="C197" s="28" t="s">
        <v>68</v>
      </c>
      <c r="D197" s="29" t="s">
        <v>69</v>
      </c>
      <c r="E197" s="30" t="s">
        <v>122</v>
      </c>
      <c r="F197" s="31" t="s">
        <v>151</v>
      </c>
      <c r="G197" s="33">
        <v>242</v>
      </c>
      <c r="H197" s="32">
        <v>6</v>
      </c>
      <c r="J197" s="12"/>
      <c r="K197" s="16" t="s">
        <v>380</v>
      </c>
      <c r="L197" s="12" t="s">
        <v>12</v>
      </c>
      <c r="M197" s="12">
        <v>24</v>
      </c>
      <c r="N197" s="12" t="str">
        <f t="shared" si="9"/>
        <v>0813</v>
      </c>
      <c r="O197" s="12" t="str">
        <f t="shared" si="10"/>
        <v>34</v>
      </c>
      <c r="P197" s="12" t="str">
        <f t="shared" si="11"/>
        <v>H26.7-240813-34</v>
      </c>
    </row>
    <row r="198" spans="1:16" s="11" customFormat="1" ht="56.25" x14ac:dyDescent="0.25">
      <c r="A198" s="26">
        <f t="shared" si="12"/>
        <v>190</v>
      </c>
      <c r="B198" s="27" t="s">
        <v>823</v>
      </c>
      <c r="C198" s="49" t="s">
        <v>1131</v>
      </c>
      <c r="D198" s="49" t="s">
        <v>1132</v>
      </c>
      <c r="E198" s="30" t="s">
        <v>1248</v>
      </c>
      <c r="F198" s="31" t="s">
        <v>147</v>
      </c>
      <c r="G198" s="33">
        <v>2250</v>
      </c>
      <c r="H198" s="32">
        <v>2</v>
      </c>
      <c r="J198" s="12"/>
      <c r="K198" s="16" t="s">
        <v>381</v>
      </c>
      <c r="L198" s="12" t="s">
        <v>12</v>
      </c>
      <c r="M198" s="12">
        <v>24</v>
      </c>
      <c r="N198" s="12" t="str">
        <f t="shared" si="9"/>
        <v>0813</v>
      </c>
      <c r="O198" s="12" t="str">
        <f t="shared" si="10"/>
        <v>27</v>
      </c>
      <c r="P198" s="12" t="str">
        <f t="shared" si="11"/>
        <v>H26.7-240813-27</v>
      </c>
    </row>
    <row r="199" spans="1:16" s="11" customFormat="1" ht="56.25" x14ac:dyDescent="0.25">
      <c r="A199" s="26">
        <f t="shared" si="12"/>
        <v>191</v>
      </c>
      <c r="B199" s="27" t="s">
        <v>824</v>
      </c>
      <c r="C199" s="49" t="s">
        <v>1113</v>
      </c>
      <c r="D199" s="49" t="s">
        <v>1114</v>
      </c>
      <c r="E199" s="30" t="s">
        <v>115</v>
      </c>
      <c r="F199" s="31" t="s">
        <v>147</v>
      </c>
      <c r="G199" s="33">
        <v>724</v>
      </c>
      <c r="H199" s="32">
        <v>2</v>
      </c>
      <c r="J199" s="12"/>
      <c r="K199" s="14" t="s">
        <v>382</v>
      </c>
      <c r="L199" s="12" t="s">
        <v>12</v>
      </c>
      <c r="M199" s="12">
        <v>24</v>
      </c>
      <c r="N199" s="12" t="str">
        <f t="shared" si="9"/>
        <v>0814</v>
      </c>
      <c r="O199" s="12" t="str">
        <f t="shared" si="10"/>
        <v>02</v>
      </c>
      <c r="P199" s="12" t="str">
        <f t="shared" si="11"/>
        <v>H26.7-240814-02</v>
      </c>
    </row>
    <row r="200" spans="1:16" s="11" customFormat="1" ht="56.25" x14ac:dyDescent="0.25">
      <c r="A200" s="26">
        <f t="shared" si="12"/>
        <v>192</v>
      </c>
      <c r="B200" s="27" t="s">
        <v>825</v>
      </c>
      <c r="C200" s="28" t="s">
        <v>68</v>
      </c>
      <c r="D200" s="29" t="s">
        <v>69</v>
      </c>
      <c r="E200" s="30" t="s">
        <v>122</v>
      </c>
      <c r="F200" s="31" t="s">
        <v>147</v>
      </c>
      <c r="G200" s="33">
        <v>2251</v>
      </c>
      <c r="H200" s="32">
        <v>2</v>
      </c>
      <c r="J200" s="12"/>
      <c r="K200" s="14" t="s">
        <v>383</v>
      </c>
      <c r="L200" s="12" t="s">
        <v>12</v>
      </c>
      <c r="M200" s="12">
        <v>24</v>
      </c>
      <c r="N200" s="12" t="str">
        <f t="shared" si="9"/>
        <v>0813</v>
      </c>
      <c r="O200" s="12" t="str">
        <f t="shared" si="10"/>
        <v>08</v>
      </c>
      <c r="P200" s="12" t="str">
        <f t="shared" si="11"/>
        <v>H26.7-240813-08</v>
      </c>
    </row>
    <row r="201" spans="1:16" s="11" customFormat="1" ht="56.25" x14ac:dyDescent="0.25">
      <c r="A201" s="26">
        <f t="shared" si="12"/>
        <v>193</v>
      </c>
      <c r="B201" s="27" t="s">
        <v>826</v>
      </c>
      <c r="C201" s="28" t="s">
        <v>58</v>
      </c>
      <c r="D201" s="29" t="s">
        <v>59</v>
      </c>
      <c r="E201" s="30" t="s">
        <v>121</v>
      </c>
      <c r="F201" s="31" t="s">
        <v>149</v>
      </c>
      <c r="G201" s="33">
        <v>49.793999999999997</v>
      </c>
      <c r="H201" s="32">
        <v>1</v>
      </c>
      <c r="J201" s="12"/>
      <c r="K201" s="14" t="s">
        <v>384</v>
      </c>
      <c r="L201" s="12" t="s">
        <v>12</v>
      </c>
      <c r="M201" s="12">
        <v>24</v>
      </c>
      <c r="N201" s="12" t="str">
        <f t="shared" si="9"/>
        <v>0814</v>
      </c>
      <c r="O201" s="12" t="str">
        <f t="shared" si="10"/>
        <v>03</v>
      </c>
      <c r="P201" s="12" t="str">
        <f t="shared" si="11"/>
        <v>H26.7-240814-03</v>
      </c>
    </row>
    <row r="202" spans="1:16" s="11" customFormat="1" ht="75" x14ac:dyDescent="0.25">
      <c r="A202" s="26">
        <f t="shared" si="12"/>
        <v>194</v>
      </c>
      <c r="B202" s="27" t="s">
        <v>827</v>
      </c>
      <c r="C202" s="28" t="s">
        <v>1133</v>
      </c>
      <c r="D202" s="29" t="s">
        <v>1134</v>
      </c>
      <c r="E202" s="30" t="s">
        <v>134</v>
      </c>
      <c r="F202" s="31" t="s">
        <v>147</v>
      </c>
      <c r="G202" s="33">
        <v>1020</v>
      </c>
      <c r="H202" s="32">
        <v>1</v>
      </c>
      <c r="J202" s="12"/>
      <c r="K202" s="16" t="s">
        <v>385</v>
      </c>
      <c r="L202" s="12" t="s">
        <v>12</v>
      </c>
      <c r="M202" s="12">
        <v>24</v>
      </c>
      <c r="N202" s="12" t="str">
        <f t="shared" ref="N202:N265" si="13">+LEFT(K202,4)</f>
        <v>0812</v>
      </c>
      <c r="O202" s="12" t="str">
        <f t="shared" ref="O202:O265" si="14">+RIGHT(K202,2)</f>
        <v>34</v>
      </c>
      <c r="P202" s="12" t="str">
        <f t="shared" ref="P202:P265" si="15">+$L$9&amp;$M$9&amp;N202&amp;"-"&amp;O202</f>
        <v>H26.7-240812-34</v>
      </c>
    </row>
    <row r="203" spans="1:16" s="11" customFormat="1" ht="75" x14ac:dyDescent="0.25">
      <c r="A203" s="26">
        <f t="shared" ref="A203:A266" si="16">+A202+1</f>
        <v>195</v>
      </c>
      <c r="B203" s="27" t="s">
        <v>828</v>
      </c>
      <c r="C203" s="28" t="s">
        <v>72</v>
      </c>
      <c r="D203" s="29" t="s">
        <v>73</v>
      </c>
      <c r="E203" s="30" t="s">
        <v>125</v>
      </c>
      <c r="F203" s="31" t="s">
        <v>147</v>
      </c>
      <c r="G203" s="33">
        <v>1000</v>
      </c>
      <c r="H203" s="32">
        <v>1</v>
      </c>
      <c r="J203" s="12"/>
      <c r="K203" s="14" t="s">
        <v>386</v>
      </c>
      <c r="L203" s="12" t="s">
        <v>12</v>
      </c>
      <c r="M203" s="12">
        <v>24</v>
      </c>
      <c r="N203" s="12" t="str">
        <f t="shared" si="13"/>
        <v>0814</v>
      </c>
      <c r="O203" s="12" t="str">
        <f t="shared" si="14"/>
        <v>04</v>
      </c>
      <c r="P203" s="12" t="str">
        <f t="shared" si="15"/>
        <v>H26.7-240814-04</v>
      </c>
    </row>
    <row r="204" spans="1:16" s="11" customFormat="1" ht="75" x14ac:dyDescent="0.25">
      <c r="A204" s="26">
        <f t="shared" si="16"/>
        <v>196</v>
      </c>
      <c r="B204" s="27" t="s">
        <v>829</v>
      </c>
      <c r="C204" s="28" t="s">
        <v>1135</v>
      </c>
      <c r="D204" s="29" t="s">
        <v>1136</v>
      </c>
      <c r="E204" s="30" t="s">
        <v>170</v>
      </c>
      <c r="F204" s="31" t="s">
        <v>147</v>
      </c>
      <c r="G204" s="33">
        <v>1</v>
      </c>
      <c r="H204" s="32">
        <v>1</v>
      </c>
      <c r="J204" s="12"/>
      <c r="K204" s="14" t="s">
        <v>387</v>
      </c>
      <c r="L204" s="12" t="s">
        <v>12</v>
      </c>
      <c r="M204" s="12">
        <v>24</v>
      </c>
      <c r="N204" s="12" t="str">
        <f t="shared" si="13"/>
        <v>0814</v>
      </c>
      <c r="O204" s="12" t="str">
        <f t="shared" si="14"/>
        <v>12</v>
      </c>
      <c r="P204" s="12" t="str">
        <f t="shared" si="15"/>
        <v>H26.7-240814-12</v>
      </c>
    </row>
    <row r="205" spans="1:16" s="11" customFormat="1" ht="56.25" x14ac:dyDescent="0.25">
      <c r="A205" s="26">
        <f t="shared" si="16"/>
        <v>197</v>
      </c>
      <c r="B205" s="27" t="s">
        <v>830</v>
      </c>
      <c r="C205" s="28" t="s">
        <v>62</v>
      </c>
      <c r="D205" s="29" t="s">
        <v>26</v>
      </c>
      <c r="E205" s="30" t="s">
        <v>1249</v>
      </c>
      <c r="F205" s="31" t="s">
        <v>147</v>
      </c>
      <c r="G205" s="33">
        <v>5218</v>
      </c>
      <c r="H205" s="32">
        <v>5</v>
      </c>
      <c r="J205" s="12"/>
      <c r="K205" s="16" t="s">
        <v>388</v>
      </c>
      <c r="L205" s="12" t="s">
        <v>12</v>
      </c>
      <c r="M205" s="12">
        <v>24</v>
      </c>
      <c r="N205" s="12" t="str">
        <f t="shared" si="13"/>
        <v>0814</v>
      </c>
      <c r="O205" s="12" t="str">
        <f t="shared" si="14"/>
        <v>14</v>
      </c>
      <c r="P205" s="12" t="str">
        <f t="shared" si="15"/>
        <v>H26.7-240814-14</v>
      </c>
    </row>
    <row r="206" spans="1:16" s="11" customFormat="1" ht="56.25" x14ac:dyDescent="0.25">
      <c r="A206" s="26">
        <f t="shared" si="16"/>
        <v>198</v>
      </c>
      <c r="B206" s="27" t="s">
        <v>831</v>
      </c>
      <c r="C206" s="28" t="s">
        <v>62</v>
      </c>
      <c r="D206" s="29" t="s">
        <v>26</v>
      </c>
      <c r="E206" s="30" t="s">
        <v>1249</v>
      </c>
      <c r="F206" s="31" t="s">
        <v>147</v>
      </c>
      <c r="G206" s="33">
        <v>7044</v>
      </c>
      <c r="H206" s="33">
        <v>5</v>
      </c>
      <c r="J206" s="12"/>
      <c r="K206" s="16" t="s">
        <v>389</v>
      </c>
      <c r="L206" s="12" t="s">
        <v>12</v>
      </c>
      <c r="M206" s="12">
        <v>24</v>
      </c>
      <c r="N206" s="12" t="str">
        <f t="shared" si="13"/>
        <v>0814</v>
      </c>
      <c r="O206" s="12" t="str">
        <f t="shared" si="14"/>
        <v>13</v>
      </c>
      <c r="P206" s="12" t="str">
        <f t="shared" si="15"/>
        <v>H26.7-240814-13</v>
      </c>
    </row>
    <row r="207" spans="1:16" s="11" customFormat="1" ht="37.5" x14ac:dyDescent="0.25">
      <c r="A207" s="26">
        <f t="shared" si="16"/>
        <v>199</v>
      </c>
      <c r="B207" s="27" t="s">
        <v>832</v>
      </c>
      <c r="C207" s="28" t="s">
        <v>1137</v>
      </c>
      <c r="D207" s="29" t="s">
        <v>1138</v>
      </c>
      <c r="E207" s="30" t="s">
        <v>130</v>
      </c>
      <c r="F207" s="31" t="s">
        <v>147</v>
      </c>
      <c r="G207" s="33">
        <v>20</v>
      </c>
      <c r="H207" s="32">
        <v>1</v>
      </c>
      <c r="K207" s="14" t="s">
        <v>390</v>
      </c>
      <c r="L207" s="12" t="s">
        <v>12</v>
      </c>
      <c r="M207" s="12">
        <v>24</v>
      </c>
      <c r="N207" s="12" t="str">
        <f t="shared" si="13"/>
        <v>0814</v>
      </c>
      <c r="O207" s="12" t="str">
        <f t="shared" si="14"/>
        <v>05</v>
      </c>
      <c r="P207" s="12" t="str">
        <f t="shared" si="15"/>
        <v>H26.7-240814-05</v>
      </c>
    </row>
    <row r="208" spans="1:16" s="11" customFormat="1" ht="56.25" x14ac:dyDescent="0.25">
      <c r="A208" s="26">
        <f t="shared" si="16"/>
        <v>200</v>
      </c>
      <c r="B208" s="27" t="s">
        <v>833</v>
      </c>
      <c r="C208" s="28" t="s">
        <v>31</v>
      </c>
      <c r="D208" s="29" t="s">
        <v>32</v>
      </c>
      <c r="E208" s="30" t="s">
        <v>122</v>
      </c>
      <c r="F208" s="33" t="s">
        <v>146</v>
      </c>
      <c r="G208" s="33">
        <v>1700</v>
      </c>
      <c r="H208" s="33">
        <v>1</v>
      </c>
      <c r="K208" s="14" t="s">
        <v>391</v>
      </c>
      <c r="L208" s="12" t="s">
        <v>12</v>
      </c>
      <c r="M208" s="12">
        <v>24</v>
      </c>
      <c r="N208" s="12" t="str">
        <f t="shared" si="13"/>
        <v>0815</v>
      </c>
      <c r="O208" s="12" t="str">
        <f t="shared" si="14"/>
        <v>02</v>
      </c>
      <c r="P208" s="12" t="str">
        <f t="shared" si="15"/>
        <v>H26.7-240815-02</v>
      </c>
    </row>
    <row r="209" spans="1:16" s="11" customFormat="1" ht="93.75" x14ac:dyDescent="0.25">
      <c r="A209" s="26">
        <f t="shared" si="16"/>
        <v>201</v>
      </c>
      <c r="B209" s="27" t="s">
        <v>834</v>
      </c>
      <c r="C209" s="49" t="s">
        <v>41</v>
      </c>
      <c r="D209" s="49" t="s">
        <v>42</v>
      </c>
      <c r="E209" s="33" t="s">
        <v>115</v>
      </c>
      <c r="F209" s="31" t="s">
        <v>147</v>
      </c>
      <c r="G209" s="33">
        <v>94</v>
      </c>
      <c r="H209" s="33">
        <v>2</v>
      </c>
      <c r="K209" s="15" t="s">
        <v>392</v>
      </c>
      <c r="L209" s="12" t="s">
        <v>12</v>
      </c>
      <c r="M209" s="12">
        <v>24</v>
      </c>
      <c r="N209" s="12" t="str">
        <f t="shared" si="13"/>
        <v>0815</v>
      </c>
      <c r="O209" s="12" t="str">
        <f t="shared" si="14"/>
        <v>04</v>
      </c>
      <c r="P209" s="12" t="str">
        <f t="shared" si="15"/>
        <v>H26.7-240815-04</v>
      </c>
    </row>
    <row r="210" spans="1:16" s="11" customFormat="1" ht="93.75" x14ac:dyDescent="0.25">
      <c r="A210" s="26">
        <f t="shared" si="16"/>
        <v>202</v>
      </c>
      <c r="B210" s="27" t="s">
        <v>835</v>
      </c>
      <c r="C210" s="49" t="s">
        <v>41</v>
      </c>
      <c r="D210" s="49" t="s">
        <v>42</v>
      </c>
      <c r="E210" s="33" t="s">
        <v>115</v>
      </c>
      <c r="F210" s="31" t="s">
        <v>147</v>
      </c>
      <c r="G210" s="33">
        <v>255</v>
      </c>
      <c r="H210" s="33">
        <v>1</v>
      </c>
      <c r="K210" s="16" t="s">
        <v>393</v>
      </c>
      <c r="L210" s="12" t="s">
        <v>12</v>
      </c>
      <c r="M210" s="12">
        <v>24</v>
      </c>
      <c r="N210" s="12" t="str">
        <f t="shared" si="13"/>
        <v>0815</v>
      </c>
      <c r="O210" s="12" t="str">
        <f t="shared" si="14"/>
        <v>05</v>
      </c>
      <c r="P210" s="12" t="str">
        <f t="shared" si="15"/>
        <v>H26.7-240815-05</v>
      </c>
    </row>
    <row r="211" spans="1:16" s="11" customFormat="1" ht="93.75" x14ac:dyDescent="0.25">
      <c r="A211" s="26">
        <f t="shared" si="16"/>
        <v>203</v>
      </c>
      <c r="B211" s="27" t="s">
        <v>836</v>
      </c>
      <c r="C211" s="49" t="s">
        <v>41</v>
      </c>
      <c r="D211" s="49" t="s">
        <v>42</v>
      </c>
      <c r="E211" s="33" t="s">
        <v>115</v>
      </c>
      <c r="F211" s="31" t="s">
        <v>147</v>
      </c>
      <c r="G211" s="33">
        <v>240</v>
      </c>
      <c r="H211" s="33">
        <v>1</v>
      </c>
      <c r="K211" s="16" t="s">
        <v>394</v>
      </c>
      <c r="L211" s="12" t="s">
        <v>12</v>
      </c>
      <c r="M211" s="12">
        <v>24</v>
      </c>
      <c r="N211" s="12" t="str">
        <f t="shared" si="13"/>
        <v>0815</v>
      </c>
      <c r="O211" s="12" t="str">
        <f t="shared" si="14"/>
        <v>06</v>
      </c>
      <c r="P211" s="12" t="str">
        <f t="shared" si="15"/>
        <v>H26.7-240815-06</v>
      </c>
    </row>
    <row r="212" spans="1:16" s="11" customFormat="1" ht="93.75" x14ac:dyDescent="0.25">
      <c r="A212" s="26">
        <f t="shared" si="16"/>
        <v>204</v>
      </c>
      <c r="B212" s="27" t="s">
        <v>837</v>
      </c>
      <c r="C212" s="49" t="s">
        <v>41</v>
      </c>
      <c r="D212" s="49" t="s">
        <v>42</v>
      </c>
      <c r="E212" s="33" t="s">
        <v>115</v>
      </c>
      <c r="F212" s="31" t="s">
        <v>147</v>
      </c>
      <c r="G212" s="33">
        <v>357</v>
      </c>
      <c r="H212" s="33">
        <v>1</v>
      </c>
      <c r="K212" s="16" t="s">
        <v>395</v>
      </c>
      <c r="L212" s="12" t="s">
        <v>12</v>
      </c>
      <c r="M212" s="12">
        <v>24</v>
      </c>
      <c r="N212" s="12" t="str">
        <f t="shared" si="13"/>
        <v>0815</v>
      </c>
      <c r="O212" s="12" t="str">
        <f t="shared" si="14"/>
        <v>07</v>
      </c>
      <c r="P212" s="12" t="str">
        <f t="shared" si="15"/>
        <v>H26.7-240815-07</v>
      </c>
    </row>
    <row r="213" spans="1:16" s="11" customFormat="1" ht="93.75" x14ac:dyDescent="0.25">
      <c r="A213" s="26">
        <f t="shared" si="16"/>
        <v>205</v>
      </c>
      <c r="B213" s="27" t="s">
        <v>838</v>
      </c>
      <c r="C213" s="49" t="s">
        <v>41</v>
      </c>
      <c r="D213" s="49" t="s">
        <v>42</v>
      </c>
      <c r="E213" s="33" t="s">
        <v>115</v>
      </c>
      <c r="F213" s="31" t="s">
        <v>147</v>
      </c>
      <c r="G213" s="33">
        <v>240</v>
      </c>
      <c r="H213" s="33">
        <v>1</v>
      </c>
      <c r="K213" s="16" t="s">
        <v>396</v>
      </c>
      <c r="L213" s="12" t="s">
        <v>12</v>
      </c>
      <c r="M213" s="12">
        <v>24</v>
      </c>
      <c r="N213" s="12" t="str">
        <f t="shared" si="13"/>
        <v>0815</v>
      </c>
      <c r="O213" s="12" t="str">
        <f t="shared" si="14"/>
        <v>08</v>
      </c>
      <c r="P213" s="12" t="str">
        <f t="shared" si="15"/>
        <v>H26.7-240815-08</v>
      </c>
    </row>
    <row r="214" spans="1:16" s="11" customFormat="1" ht="56.25" x14ac:dyDescent="0.25">
      <c r="A214" s="26">
        <f t="shared" si="16"/>
        <v>206</v>
      </c>
      <c r="B214" s="27" t="s">
        <v>839</v>
      </c>
      <c r="C214" s="28" t="s">
        <v>1139</v>
      </c>
      <c r="D214" s="29" t="s">
        <v>1140</v>
      </c>
      <c r="E214" s="33" t="s">
        <v>1250</v>
      </c>
      <c r="F214" s="31" t="s">
        <v>147</v>
      </c>
      <c r="G214" s="33">
        <v>147</v>
      </c>
      <c r="H214" s="33">
        <v>2</v>
      </c>
      <c r="K214" s="16" t="s">
        <v>397</v>
      </c>
      <c r="L214" s="12" t="s">
        <v>12</v>
      </c>
      <c r="M214" s="12">
        <v>24</v>
      </c>
      <c r="N214" s="12" t="str">
        <f t="shared" si="13"/>
        <v>0813</v>
      </c>
      <c r="O214" s="12" t="str">
        <f t="shared" si="14"/>
        <v>37</v>
      </c>
      <c r="P214" s="12" t="str">
        <f t="shared" si="15"/>
        <v>H26.7-240813-37</v>
      </c>
    </row>
    <row r="215" spans="1:16" s="11" customFormat="1" ht="75" x14ac:dyDescent="0.25">
      <c r="A215" s="26">
        <f t="shared" si="16"/>
        <v>207</v>
      </c>
      <c r="B215" s="27" t="s">
        <v>840</v>
      </c>
      <c r="C215" s="28" t="s">
        <v>1135</v>
      </c>
      <c r="D215" s="29" t="s">
        <v>1136</v>
      </c>
      <c r="E215" s="33" t="s">
        <v>1251</v>
      </c>
      <c r="F215" s="31" t="s">
        <v>147</v>
      </c>
      <c r="G215" s="33">
        <v>1</v>
      </c>
      <c r="H215" s="33">
        <v>1</v>
      </c>
      <c r="K215" s="16" t="s">
        <v>398</v>
      </c>
      <c r="L215" s="12" t="s">
        <v>12</v>
      </c>
      <c r="M215" s="12">
        <v>24</v>
      </c>
      <c r="N215" s="12" t="str">
        <f t="shared" si="13"/>
        <v>0815</v>
      </c>
      <c r="O215" s="12" t="str">
        <f t="shared" si="14"/>
        <v>16</v>
      </c>
      <c r="P215" s="12" t="str">
        <f t="shared" si="15"/>
        <v>H26.7-240815-16</v>
      </c>
    </row>
    <row r="216" spans="1:16" s="11" customFormat="1" ht="56.25" x14ac:dyDescent="0.25">
      <c r="A216" s="26">
        <f t="shared" si="16"/>
        <v>208</v>
      </c>
      <c r="B216" s="27" t="s">
        <v>841</v>
      </c>
      <c r="C216" s="28" t="s">
        <v>50</v>
      </c>
      <c r="D216" s="29" t="s">
        <v>51</v>
      </c>
      <c r="E216" s="33" t="s">
        <v>163</v>
      </c>
      <c r="F216" s="33" t="s">
        <v>148</v>
      </c>
      <c r="G216" s="33">
        <v>9699</v>
      </c>
      <c r="H216" s="33">
        <v>7</v>
      </c>
      <c r="K216" s="16" t="s">
        <v>399</v>
      </c>
      <c r="L216" s="12" t="s">
        <v>12</v>
      </c>
      <c r="M216" s="12">
        <v>24</v>
      </c>
      <c r="N216" s="12" t="str">
        <f t="shared" si="13"/>
        <v>0815</v>
      </c>
      <c r="O216" s="12" t="str">
        <f t="shared" si="14"/>
        <v>20</v>
      </c>
      <c r="P216" s="12" t="str">
        <f t="shared" si="15"/>
        <v>H26.7-240815-20</v>
      </c>
    </row>
    <row r="217" spans="1:16" s="11" customFormat="1" ht="56.25" x14ac:dyDescent="0.25">
      <c r="A217" s="26">
        <f t="shared" si="16"/>
        <v>209</v>
      </c>
      <c r="B217" s="27" t="s">
        <v>842</v>
      </c>
      <c r="C217" s="45" t="s">
        <v>21</v>
      </c>
      <c r="D217" s="46" t="s">
        <v>22</v>
      </c>
      <c r="E217" s="47" t="s">
        <v>1216</v>
      </c>
      <c r="F217" s="33" t="s">
        <v>148</v>
      </c>
      <c r="G217" s="33">
        <v>210.2</v>
      </c>
      <c r="H217" s="33">
        <v>1</v>
      </c>
      <c r="K217" s="14" t="s">
        <v>400</v>
      </c>
      <c r="L217" s="12" t="s">
        <v>12</v>
      </c>
      <c r="M217" s="12">
        <v>24</v>
      </c>
      <c r="N217" s="12" t="str">
        <f t="shared" si="13"/>
        <v>0815</v>
      </c>
      <c r="O217" s="12" t="str">
        <f t="shared" si="14"/>
        <v>01</v>
      </c>
      <c r="P217" s="12" t="str">
        <f t="shared" si="15"/>
        <v>H26.7-240815-01</v>
      </c>
    </row>
    <row r="218" spans="1:16" s="11" customFormat="1" ht="56.25" x14ac:dyDescent="0.25">
      <c r="A218" s="26">
        <f t="shared" si="16"/>
        <v>210</v>
      </c>
      <c r="B218" s="27" t="s">
        <v>843</v>
      </c>
      <c r="C218" s="45" t="s">
        <v>21</v>
      </c>
      <c r="D218" s="46" t="s">
        <v>22</v>
      </c>
      <c r="E218" s="47" t="s">
        <v>106</v>
      </c>
      <c r="F218" s="33" t="s">
        <v>148</v>
      </c>
      <c r="G218" s="33">
        <v>3330.3</v>
      </c>
      <c r="H218" s="33">
        <v>3</v>
      </c>
      <c r="K218" s="17" t="s">
        <v>401</v>
      </c>
      <c r="L218" s="12" t="s">
        <v>12</v>
      </c>
      <c r="M218" s="12">
        <v>24</v>
      </c>
      <c r="N218" s="12" t="str">
        <f t="shared" si="13"/>
        <v>0815</v>
      </c>
      <c r="O218" s="12" t="str">
        <f t="shared" si="14"/>
        <v>10</v>
      </c>
      <c r="P218" s="12" t="str">
        <f t="shared" si="15"/>
        <v>H26.7-240815-10</v>
      </c>
    </row>
    <row r="219" spans="1:16" s="11" customFormat="1" ht="56.25" x14ac:dyDescent="0.25">
      <c r="A219" s="26">
        <f t="shared" si="16"/>
        <v>211</v>
      </c>
      <c r="B219" s="27" t="s">
        <v>844</v>
      </c>
      <c r="C219" s="45" t="s">
        <v>21</v>
      </c>
      <c r="D219" s="46" t="s">
        <v>22</v>
      </c>
      <c r="E219" s="47" t="s">
        <v>138</v>
      </c>
      <c r="F219" s="33" t="s">
        <v>148</v>
      </c>
      <c r="G219" s="33">
        <v>1510</v>
      </c>
      <c r="H219" s="33">
        <v>1</v>
      </c>
      <c r="K219" s="16" t="s">
        <v>402</v>
      </c>
      <c r="L219" s="12" t="s">
        <v>12</v>
      </c>
      <c r="M219" s="12">
        <v>24</v>
      </c>
      <c r="N219" s="12" t="str">
        <f t="shared" si="13"/>
        <v>0815</v>
      </c>
      <c r="O219" s="12" t="str">
        <f t="shared" si="14"/>
        <v>13</v>
      </c>
      <c r="P219" s="12" t="str">
        <f t="shared" si="15"/>
        <v>H26.7-240815-13</v>
      </c>
    </row>
    <row r="220" spans="1:16" s="11" customFormat="1" ht="56.25" x14ac:dyDescent="0.25">
      <c r="A220" s="26">
        <f t="shared" si="16"/>
        <v>212</v>
      </c>
      <c r="B220" s="27" t="s">
        <v>845</v>
      </c>
      <c r="C220" s="45" t="s">
        <v>21</v>
      </c>
      <c r="D220" s="46" t="s">
        <v>22</v>
      </c>
      <c r="E220" s="47" t="s">
        <v>106</v>
      </c>
      <c r="F220" s="33" t="s">
        <v>148</v>
      </c>
      <c r="G220" s="33">
        <v>3640.3</v>
      </c>
      <c r="H220" s="33">
        <v>4</v>
      </c>
      <c r="K220" s="16" t="s">
        <v>403</v>
      </c>
      <c r="L220" s="12" t="s">
        <v>12</v>
      </c>
      <c r="M220" s="12">
        <v>24</v>
      </c>
      <c r="N220" s="12" t="str">
        <f t="shared" si="13"/>
        <v>0815</v>
      </c>
      <c r="O220" s="12" t="str">
        <f t="shared" si="14"/>
        <v>14</v>
      </c>
      <c r="P220" s="12" t="str">
        <f t="shared" si="15"/>
        <v>H26.7-240815-14</v>
      </c>
    </row>
    <row r="221" spans="1:16" s="11" customFormat="1" ht="56.25" x14ac:dyDescent="0.25">
      <c r="A221" s="26">
        <f t="shared" si="16"/>
        <v>213</v>
      </c>
      <c r="B221" s="27" t="s">
        <v>846</v>
      </c>
      <c r="C221" s="28" t="s">
        <v>1141</v>
      </c>
      <c r="D221" s="29" t="s">
        <v>1142</v>
      </c>
      <c r="E221" s="47" t="s">
        <v>1252</v>
      </c>
      <c r="F221" s="31" t="s">
        <v>147</v>
      </c>
      <c r="G221" s="33">
        <v>200</v>
      </c>
      <c r="H221" s="33">
        <v>1</v>
      </c>
      <c r="K221" s="16" t="s">
        <v>404</v>
      </c>
      <c r="L221" s="12" t="s">
        <v>12</v>
      </c>
      <c r="M221" s="12">
        <v>24</v>
      </c>
      <c r="N221" s="12" t="str">
        <f t="shared" si="13"/>
        <v>0815</v>
      </c>
      <c r="O221" s="12" t="str">
        <f t="shared" si="14"/>
        <v>18</v>
      </c>
      <c r="P221" s="12" t="str">
        <f t="shared" si="15"/>
        <v>H26.7-240815-18</v>
      </c>
    </row>
    <row r="222" spans="1:16" s="11" customFormat="1" ht="75" x14ac:dyDescent="0.25">
      <c r="A222" s="26">
        <f t="shared" si="16"/>
        <v>214</v>
      </c>
      <c r="B222" s="27" t="s">
        <v>847</v>
      </c>
      <c r="C222" s="28" t="s">
        <v>158</v>
      </c>
      <c r="D222" s="29" t="s">
        <v>159</v>
      </c>
      <c r="E222" s="33" t="s">
        <v>1253</v>
      </c>
      <c r="F222" s="31" t="s">
        <v>147</v>
      </c>
      <c r="G222" s="33">
        <v>4</v>
      </c>
      <c r="H222" s="33">
        <v>1</v>
      </c>
      <c r="K222" s="17" t="s">
        <v>405</v>
      </c>
      <c r="L222" s="12" t="s">
        <v>12</v>
      </c>
      <c r="M222" s="12">
        <v>24</v>
      </c>
      <c r="N222" s="12" t="str">
        <f t="shared" si="13"/>
        <v>0815</v>
      </c>
      <c r="O222" s="12" t="str">
        <f t="shared" si="14"/>
        <v>11</v>
      </c>
      <c r="P222" s="12" t="str">
        <f t="shared" si="15"/>
        <v>H26.7-240815-11</v>
      </c>
    </row>
    <row r="223" spans="1:16" s="11" customFormat="1" ht="56.25" x14ac:dyDescent="0.25">
      <c r="A223" s="26">
        <f t="shared" si="16"/>
        <v>215</v>
      </c>
      <c r="B223" s="27" t="s">
        <v>848</v>
      </c>
      <c r="C223" s="28" t="s">
        <v>68</v>
      </c>
      <c r="D223" s="29" t="s">
        <v>69</v>
      </c>
      <c r="E223" s="33" t="s">
        <v>108</v>
      </c>
      <c r="F223" s="31" t="s">
        <v>147</v>
      </c>
      <c r="G223" s="33">
        <v>900</v>
      </c>
      <c r="H223" s="33">
        <v>2</v>
      </c>
      <c r="K223" s="16" t="s">
        <v>406</v>
      </c>
      <c r="L223" s="12" t="s">
        <v>12</v>
      </c>
      <c r="M223" s="12">
        <v>24</v>
      </c>
      <c r="N223" s="12" t="str">
        <f t="shared" si="13"/>
        <v>0815</v>
      </c>
      <c r="O223" s="12" t="str">
        <f t="shared" si="14"/>
        <v>17</v>
      </c>
      <c r="P223" s="12" t="str">
        <f t="shared" si="15"/>
        <v>H26.7-240815-17</v>
      </c>
    </row>
    <row r="224" spans="1:16" s="11" customFormat="1" ht="56.25" x14ac:dyDescent="0.25">
      <c r="A224" s="26">
        <f t="shared" si="16"/>
        <v>216</v>
      </c>
      <c r="B224" s="27" t="s">
        <v>849</v>
      </c>
      <c r="C224" s="28" t="s">
        <v>68</v>
      </c>
      <c r="D224" s="29" t="s">
        <v>69</v>
      </c>
      <c r="E224" s="33" t="s">
        <v>1254</v>
      </c>
      <c r="F224" s="31" t="s">
        <v>147</v>
      </c>
      <c r="G224" s="33">
        <v>5685</v>
      </c>
      <c r="H224" s="33">
        <v>12</v>
      </c>
      <c r="K224" s="16" t="s">
        <v>407</v>
      </c>
      <c r="L224" s="12" t="s">
        <v>12</v>
      </c>
      <c r="M224" s="12">
        <v>24</v>
      </c>
      <c r="N224" s="12" t="str">
        <f t="shared" si="13"/>
        <v>0813</v>
      </c>
      <c r="O224" s="12" t="str">
        <f t="shared" si="14"/>
        <v>32</v>
      </c>
      <c r="P224" s="12" t="str">
        <f t="shared" si="15"/>
        <v>H26.7-240813-32</v>
      </c>
    </row>
    <row r="225" spans="1:16" s="11" customFormat="1" ht="75" x14ac:dyDescent="0.25">
      <c r="A225" s="26">
        <f t="shared" si="16"/>
        <v>217</v>
      </c>
      <c r="B225" s="27" t="s">
        <v>850</v>
      </c>
      <c r="C225" s="34" t="s">
        <v>1143</v>
      </c>
      <c r="D225" s="34" t="s">
        <v>1144</v>
      </c>
      <c r="E225" s="33" t="s">
        <v>119</v>
      </c>
      <c r="F225" s="31" t="s">
        <v>147</v>
      </c>
      <c r="G225" s="33">
        <v>25</v>
      </c>
      <c r="H225" s="33">
        <v>3</v>
      </c>
      <c r="K225" s="14" t="s">
        <v>408</v>
      </c>
      <c r="L225" s="12" t="s">
        <v>12</v>
      </c>
      <c r="M225" s="12">
        <v>24</v>
      </c>
      <c r="N225" s="12" t="str">
        <f t="shared" si="13"/>
        <v>0815</v>
      </c>
      <c r="O225" s="12" t="str">
        <f t="shared" si="14"/>
        <v>09</v>
      </c>
      <c r="P225" s="12" t="str">
        <f t="shared" si="15"/>
        <v>H26.7-240815-09</v>
      </c>
    </row>
    <row r="226" spans="1:16" s="11" customFormat="1" ht="56.25" x14ac:dyDescent="0.25">
      <c r="A226" s="26">
        <f t="shared" si="16"/>
        <v>218</v>
      </c>
      <c r="B226" s="27" t="s">
        <v>851</v>
      </c>
      <c r="C226" s="28" t="s">
        <v>56</v>
      </c>
      <c r="D226" s="29" t="s">
        <v>57</v>
      </c>
      <c r="E226" s="33" t="s">
        <v>1255</v>
      </c>
      <c r="F226" s="31" t="s">
        <v>147</v>
      </c>
      <c r="G226" s="33">
        <v>31808</v>
      </c>
      <c r="H226" s="33">
        <v>1</v>
      </c>
      <c r="K226" s="16" t="s">
        <v>409</v>
      </c>
      <c r="L226" s="12" t="s">
        <v>12</v>
      </c>
      <c r="M226" s="12">
        <v>24</v>
      </c>
      <c r="N226" s="12" t="str">
        <f t="shared" si="13"/>
        <v>0815</v>
      </c>
      <c r="O226" s="12" t="str">
        <f t="shared" si="14"/>
        <v>15</v>
      </c>
      <c r="P226" s="12" t="str">
        <f t="shared" si="15"/>
        <v>H26.7-240815-15</v>
      </c>
    </row>
    <row r="227" spans="1:16" s="11" customFormat="1" ht="56.25" x14ac:dyDescent="0.25">
      <c r="A227" s="26">
        <f t="shared" si="16"/>
        <v>219</v>
      </c>
      <c r="B227" s="27" t="s">
        <v>852</v>
      </c>
      <c r="C227" s="28" t="s">
        <v>68</v>
      </c>
      <c r="D227" s="29" t="s">
        <v>69</v>
      </c>
      <c r="E227" s="33" t="s">
        <v>105</v>
      </c>
      <c r="F227" s="31" t="s">
        <v>147</v>
      </c>
      <c r="G227" s="33">
        <v>12</v>
      </c>
      <c r="H227" s="33">
        <v>1</v>
      </c>
      <c r="K227" s="16" t="s">
        <v>410</v>
      </c>
      <c r="L227" s="12" t="s">
        <v>12</v>
      </c>
      <c r="M227" s="12">
        <v>24</v>
      </c>
      <c r="N227" s="12" t="str">
        <f t="shared" si="13"/>
        <v>0815</v>
      </c>
      <c r="O227" s="12" t="str">
        <f t="shared" si="14"/>
        <v>19</v>
      </c>
      <c r="P227" s="12" t="str">
        <f t="shared" si="15"/>
        <v>H26.7-240815-19</v>
      </c>
    </row>
    <row r="228" spans="1:16" s="11" customFormat="1" ht="56.25" x14ac:dyDescent="0.25">
      <c r="A228" s="26">
        <f t="shared" si="16"/>
        <v>220</v>
      </c>
      <c r="B228" s="27" t="s">
        <v>853</v>
      </c>
      <c r="C228" s="28" t="s">
        <v>1145</v>
      </c>
      <c r="D228" s="29" t="s">
        <v>1146</v>
      </c>
      <c r="E228" s="33" t="s">
        <v>132</v>
      </c>
      <c r="F228" s="31" t="s">
        <v>147</v>
      </c>
      <c r="G228" s="33">
        <v>5017</v>
      </c>
      <c r="H228" s="33">
        <v>1</v>
      </c>
      <c r="K228" s="16" t="s">
        <v>411</v>
      </c>
      <c r="L228" s="12" t="s">
        <v>12</v>
      </c>
      <c r="M228" s="12">
        <v>24</v>
      </c>
      <c r="N228" s="12" t="str">
        <f t="shared" si="13"/>
        <v>0815</v>
      </c>
      <c r="O228" s="12" t="str">
        <f t="shared" si="14"/>
        <v>21</v>
      </c>
      <c r="P228" s="12" t="str">
        <f t="shared" si="15"/>
        <v>H26.7-240815-21</v>
      </c>
    </row>
    <row r="229" spans="1:16" s="11" customFormat="1" ht="56.25" x14ac:dyDescent="0.25">
      <c r="A229" s="26">
        <f t="shared" si="16"/>
        <v>221</v>
      </c>
      <c r="B229" s="27" t="s">
        <v>854</v>
      </c>
      <c r="C229" s="34" t="s">
        <v>19</v>
      </c>
      <c r="D229" s="34" t="s">
        <v>1147</v>
      </c>
      <c r="E229" s="33" t="s">
        <v>1256</v>
      </c>
      <c r="F229" s="31" t="s">
        <v>147</v>
      </c>
      <c r="G229" s="33">
        <f>3000+1188+1500</f>
        <v>5688</v>
      </c>
      <c r="H229" s="33">
        <v>3</v>
      </c>
      <c r="K229" s="16" t="s">
        <v>412</v>
      </c>
      <c r="L229" s="12" t="s">
        <v>12</v>
      </c>
      <c r="M229" s="12">
        <v>24</v>
      </c>
      <c r="N229" s="12" t="str">
        <f t="shared" si="13"/>
        <v>0815</v>
      </c>
      <c r="O229" s="12" t="str">
        <f t="shared" si="14"/>
        <v>27</v>
      </c>
      <c r="P229" s="12" t="str">
        <f t="shared" si="15"/>
        <v>H26.7-240815-27</v>
      </c>
    </row>
    <row r="230" spans="1:16" s="11" customFormat="1" ht="56.25" x14ac:dyDescent="0.3">
      <c r="A230" s="26">
        <f t="shared" si="16"/>
        <v>222</v>
      </c>
      <c r="B230" s="27" t="s">
        <v>855</v>
      </c>
      <c r="C230" s="34" t="s">
        <v>19</v>
      </c>
      <c r="D230" s="51" t="s">
        <v>1148</v>
      </c>
      <c r="E230" s="33" t="s">
        <v>164</v>
      </c>
      <c r="F230" s="31" t="s">
        <v>147</v>
      </c>
      <c r="G230" s="33">
        <v>960</v>
      </c>
      <c r="H230" s="33">
        <v>1</v>
      </c>
      <c r="K230" s="16" t="s">
        <v>413</v>
      </c>
      <c r="L230" s="12" t="s">
        <v>12</v>
      </c>
      <c r="M230" s="12">
        <v>24</v>
      </c>
      <c r="N230" s="12" t="str">
        <f t="shared" si="13"/>
        <v>0815</v>
      </c>
      <c r="O230" s="12" t="str">
        <f t="shared" si="14"/>
        <v>28</v>
      </c>
      <c r="P230" s="12" t="str">
        <f t="shared" si="15"/>
        <v>H26.7-240815-28</v>
      </c>
    </row>
    <row r="231" spans="1:16" s="11" customFormat="1" ht="56.25" x14ac:dyDescent="0.25">
      <c r="A231" s="26">
        <f t="shared" si="16"/>
        <v>223</v>
      </c>
      <c r="B231" s="27" t="s">
        <v>856</v>
      </c>
      <c r="C231" s="34" t="s">
        <v>19</v>
      </c>
      <c r="D231" s="34" t="s">
        <v>1149</v>
      </c>
      <c r="E231" s="33" t="s">
        <v>164</v>
      </c>
      <c r="F231" s="31" t="s">
        <v>147</v>
      </c>
      <c r="G231" s="33">
        <v>960</v>
      </c>
      <c r="H231" s="33">
        <v>1</v>
      </c>
      <c r="K231" s="16" t="s">
        <v>414</v>
      </c>
      <c r="L231" s="12" t="s">
        <v>12</v>
      </c>
      <c r="M231" s="12">
        <v>24</v>
      </c>
      <c r="N231" s="12" t="str">
        <f t="shared" si="13"/>
        <v>0815</v>
      </c>
      <c r="O231" s="12" t="str">
        <f t="shared" si="14"/>
        <v>29</v>
      </c>
      <c r="P231" s="12" t="str">
        <f t="shared" si="15"/>
        <v>H26.7-240815-29</v>
      </c>
    </row>
    <row r="232" spans="1:16" s="11" customFormat="1" ht="56.25" x14ac:dyDescent="0.25">
      <c r="A232" s="26">
        <f t="shared" si="16"/>
        <v>224</v>
      </c>
      <c r="B232" s="27" t="s">
        <v>857</v>
      </c>
      <c r="C232" s="34" t="s">
        <v>39</v>
      </c>
      <c r="D232" s="34" t="s">
        <v>40</v>
      </c>
      <c r="E232" s="33" t="s">
        <v>1257</v>
      </c>
      <c r="F232" s="33" t="s">
        <v>150</v>
      </c>
      <c r="G232" s="33">
        <v>1.2</v>
      </c>
      <c r="H232" s="33">
        <v>1</v>
      </c>
      <c r="K232" s="17" t="s">
        <v>415</v>
      </c>
      <c r="L232" s="12" t="s">
        <v>12</v>
      </c>
      <c r="M232" s="12">
        <v>24</v>
      </c>
      <c r="N232" s="12" t="str">
        <f t="shared" si="13"/>
        <v>0815</v>
      </c>
      <c r="O232" s="12" t="str">
        <f t="shared" si="14"/>
        <v>12</v>
      </c>
      <c r="P232" s="12" t="str">
        <f t="shared" si="15"/>
        <v>H26.7-240815-12</v>
      </c>
    </row>
    <row r="233" spans="1:16" s="11" customFormat="1" ht="56.25" x14ac:dyDescent="0.3">
      <c r="A233" s="26">
        <f t="shared" si="16"/>
        <v>225</v>
      </c>
      <c r="B233" s="27" t="s">
        <v>858</v>
      </c>
      <c r="C233" s="34" t="s">
        <v>50</v>
      </c>
      <c r="D233" s="34" t="s">
        <v>51</v>
      </c>
      <c r="E233" s="33" t="s">
        <v>1258</v>
      </c>
      <c r="F233" s="33" t="s">
        <v>148</v>
      </c>
      <c r="G233" s="40">
        <v>24129</v>
      </c>
      <c r="H233" s="33">
        <v>12</v>
      </c>
      <c r="K233" s="16" t="s">
        <v>416</v>
      </c>
      <c r="L233" s="12" t="s">
        <v>12</v>
      </c>
      <c r="M233" s="12">
        <v>24</v>
      </c>
      <c r="N233" s="12" t="str">
        <f t="shared" si="13"/>
        <v>0815</v>
      </c>
      <c r="O233" s="12" t="str">
        <f t="shared" si="14"/>
        <v>25</v>
      </c>
      <c r="P233" s="12" t="str">
        <f t="shared" si="15"/>
        <v>H26.7-240815-25</v>
      </c>
    </row>
    <row r="234" spans="1:16" s="11" customFormat="1" ht="56.25" x14ac:dyDescent="0.25">
      <c r="A234" s="26">
        <f t="shared" si="16"/>
        <v>226</v>
      </c>
      <c r="B234" s="27" t="s">
        <v>859</v>
      </c>
      <c r="C234" s="34" t="s">
        <v>50</v>
      </c>
      <c r="D234" s="34" t="s">
        <v>51</v>
      </c>
      <c r="E234" s="33" t="s">
        <v>1258</v>
      </c>
      <c r="F234" s="33" t="s">
        <v>148</v>
      </c>
      <c r="G234" s="33">
        <v>130236.1</v>
      </c>
      <c r="H234" s="33">
        <v>8</v>
      </c>
      <c r="K234" s="16" t="s">
        <v>417</v>
      </c>
      <c r="L234" s="12" t="s">
        <v>12</v>
      </c>
      <c r="M234" s="12">
        <v>24</v>
      </c>
      <c r="N234" s="12" t="str">
        <f t="shared" si="13"/>
        <v>0815</v>
      </c>
      <c r="O234" s="12" t="str">
        <f t="shared" si="14"/>
        <v>26</v>
      </c>
      <c r="P234" s="12" t="str">
        <f t="shared" si="15"/>
        <v>H26.7-240815-26</v>
      </c>
    </row>
    <row r="235" spans="1:16" s="11" customFormat="1" ht="56.25" x14ac:dyDescent="0.25">
      <c r="A235" s="26">
        <f t="shared" si="16"/>
        <v>227</v>
      </c>
      <c r="B235" s="27" t="s">
        <v>860</v>
      </c>
      <c r="C235" s="34" t="s">
        <v>1150</v>
      </c>
      <c r="D235" s="34" t="s">
        <v>1151</v>
      </c>
      <c r="E235" s="33" t="s">
        <v>132</v>
      </c>
      <c r="F235" s="33" t="s">
        <v>146</v>
      </c>
      <c r="G235" s="33">
        <v>14363</v>
      </c>
      <c r="H235" s="33">
        <v>76</v>
      </c>
      <c r="K235" s="14" t="s">
        <v>418</v>
      </c>
      <c r="L235" s="12" t="s">
        <v>12</v>
      </c>
      <c r="M235" s="12">
        <v>24</v>
      </c>
      <c r="N235" s="12" t="str">
        <f t="shared" si="13"/>
        <v>0816</v>
      </c>
      <c r="O235" s="12" t="str">
        <f t="shared" si="14"/>
        <v>05</v>
      </c>
      <c r="P235" s="12" t="str">
        <f t="shared" si="15"/>
        <v>H26.7-240816-05</v>
      </c>
    </row>
    <row r="236" spans="1:16" s="11" customFormat="1" ht="56.25" x14ac:dyDescent="0.25">
      <c r="A236" s="26">
        <f t="shared" si="16"/>
        <v>228</v>
      </c>
      <c r="B236" s="27" t="s">
        <v>861</v>
      </c>
      <c r="C236" s="34" t="s">
        <v>1152</v>
      </c>
      <c r="D236" s="34" t="s">
        <v>1114</v>
      </c>
      <c r="E236" s="33" t="s">
        <v>1259</v>
      </c>
      <c r="F236" s="33" t="s">
        <v>191</v>
      </c>
      <c r="G236" s="33">
        <v>2032</v>
      </c>
      <c r="H236" s="33">
        <v>3</v>
      </c>
      <c r="K236" s="16" t="s">
        <v>419</v>
      </c>
      <c r="L236" s="12" t="s">
        <v>12</v>
      </c>
      <c r="M236" s="12">
        <v>24</v>
      </c>
      <c r="N236" s="12" t="str">
        <f t="shared" si="13"/>
        <v>0815</v>
      </c>
      <c r="O236" s="12" t="str">
        <f t="shared" si="14"/>
        <v>24</v>
      </c>
      <c r="P236" s="12" t="str">
        <f t="shared" si="15"/>
        <v>H26.7-240815-24</v>
      </c>
    </row>
    <row r="237" spans="1:16" s="11" customFormat="1" ht="56.25" x14ac:dyDescent="0.25">
      <c r="A237" s="26">
        <f t="shared" si="16"/>
        <v>229</v>
      </c>
      <c r="B237" s="27" t="s">
        <v>862</v>
      </c>
      <c r="C237" s="34" t="s">
        <v>68</v>
      </c>
      <c r="D237" s="34" t="s">
        <v>90</v>
      </c>
      <c r="E237" s="33" t="s">
        <v>126</v>
      </c>
      <c r="F237" s="31" t="s">
        <v>147</v>
      </c>
      <c r="G237" s="33">
        <v>4410</v>
      </c>
      <c r="H237" s="33">
        <v>5</v>
      </c>
      <c r="K237" s="14" t="s">
        <v>420</v>
      </c>
      <c r="L237" s="12" t="s">
        <v>12</v>
      </c>
      <c r="M237" s="12">
        <v>24</v>
      </c>
      <c r="N237" s="12" t="str">
        <f t="shared" si="13"/>
        <v>0816</v>
      </c>
      <c r="O237" s="12" t="str">
        <f t="shared" si="14"/>
        <v>08</v>
      </c>
      <c r="P237" s="12" t="str">
        <f t="shared" si="15"/>
        <v>H26.7-240816-08</v>
      </c>
    </row>
    <row r="238" spans="1:16" s="11" customFormat="1" ht="56.25" x14ac:dyDescent="0.3">
      <c r="A238" s="26">
        <f t="shared" si="16"/>
        <v>230</v>
      </c>
      <c r="B238" s="27" t="s">
        <v>863</v>
      </c>
      <c r="C238" s="34" t="s">
        <v>157</v>
      </c>
      <c r="D238" s="34" t="s">
        <v>1153</v>
      </c>
      <c r="E238" s="33" t="s">
        <v>116</v>
      </c>
      <c r="F238" s="33" t="s">
        <v>148</v>
      </c>
      <c r="G238" s="40">
        <v>21.12</v>
      </c>
      <c r="H238" s="33">
        <v>4</v>
      </c>
      <c r="K238" s="16" t="s">
        <v>421</v>
      </c>
      <c r="L238" s="12" t="s">
        <v>12</v>
      </c>
      <c r="M238" s="12">
        <v>24</v>
      </c>
      <c r="N238" s="12" t="str">
        <f t="shared" si="13"/>
        <v>0815</v>
      </c>
      <c r="O238" s="12" t="str">
        <f t="shared" si="14"/>
        <v>23</v>
      </c>
      <c r="P238" s="12" t="str">
        <f t="shared" si="15"/>
        <v>H26.7-240815-23</v>
      </c>
    </row>
    <row r="239" spans="1:16" s="11" customFormat="1" ht="56.25" x14ac:dyDescent="0.3">
      <c r="A239" s="26">
        <f t="shared" si="16"/>
        <v>231</v>
      </c>
      <c r="B239" s="27" t="s">
        <v>864</v>
      </c>
      <c r="C239" s="34" t="s">
        <v>157</v>
      </c>
      <c r="D239" s="34" t="s">
        <v>1154</v>
      </c>
      <c r="E239" s="33" t="s">
        <v>116</v>
      </c>
      <c r="F239" s="33" t="s">
        <v>148</v>
      </c>
      <c r="G239" s="40">
        <v>24066</v>
      </c>
      <c r="H239" s="33">
        <v>5</v>
      </c>
      <c r="K239" s="16" t="s">
        <v>422</v>
      </c>
      <c r="L239" s="12" t="s">
        <v>12</v>
      </c>
      <c r="M239" s="12">
        <v>24</v>
      </c>
      <c r="N239" s="12" t="str">
        <f t="shared" si="13"/>
        <v>0815</v>
      </c>
      <c r="O239" s="12" t="str">
        <f t="shared" si="14"/>
        <v>22</v>
      </c>
      <c r="P239" s="12" t="str">
        <f t="shared" si="15"/>
        <v>H26.7-240815-22</v>
      </c>
    </row>
    <row r="240" spans="1:16" s="11" customFormat="1" ht="56.25" x14ac:dyDescent="0.3">
      <c r="A240" s="26">
        <f t="shared" si="16"/>
        <v>232</v>
      </c>
      <c r="B240" s="27" t="s">
        <v>865</v>
      </c>
      <c r="C240" s="36" t="s">
        <v>19</v>
      </c>
      <c r="D240" s="37" t="s">
        <v>20</v>
      </c>
      <c r="E240" s="38" t="s">
        <v>1260</v>
      </c>
      <c r="F240" s="31" t="s">
        <v>147</v>
      </c>
      <c r="G240" s="40">
        <v>2172</v>
      </c>
      <c r="H240" s="40">
        <v>1</v>
      </c>
      <c r="K240" s="14" t="s">
        <v>423</v>
      </c>
      <c r="L240" s="12" t="s">
        <v>12</v>
      </c>
      <c r="M240" s="12">
        <v>24</v>
      </c>
      <c r="N240" s="12" t="str">
        <f t="shared" si="13"/>
        <v>0818</v>
      </c>
      <c r="O240" s="12" t="str">
        <f t="shared" si="14"/>
        <v>02</v>
      </c>
      <c r="P240" s="12" t="str">
        <f t="shared" si="15"/>
        <v>H26.7-240818-02</v>
      </c>
    </row>
    <row r="241" spans="1:16" s="11" customFormat="1" ht="93.75" x14ac:dyDescent="0.3">
      <c r="A241" s="26">
        <f t="shared" si="16"/>
        <v>233</v>
      </c>
      <c r="B241" s="27" t="s">
        <v>866</v>
      </c>
      <c r="C241" s="50" t="s">
        <v>41</v>
      </c>
      <c r="D241" s="50" t="s">
        <v>42</v>
      </c>
      <c r="E241" s="38" t="s">
        <v>110</v>
      </c>
      <c r="F241" s="31" t="s">
        <v>147</v>
      </c>
      <c r="G241" s="40">
        <v>262</v>
      </c>
      <c r="H241" s="40">
        <v>1</v>
      </c>
      <c r="K241" s="15" t="s">
        <v>424</v>
      </c>
      <c r="L241" s="12" t="s">
        <v>12</v>
      </c>
      <c r="M241" s="12">
        <v>24</v>
      </c>
      <c r="N241" s="12" t="str">
        <f t="shared" si="13"/>
        <v>0816</v>
      </c>
      <c r="O241" s="12" t="str">
        <f t="shared" si="14"/>
        <v>01</v>
      </c>
      <c r="P241" s="12" t="str">
        <f t="shared" si="15"/>
        <v>H26.7-240816-01</v>
      </c>
    </row>
    <row r="242" spans="1:16" s="11" customFormat="1" ht="93.75" x14ac:dyDescent="0.3">
      <c r="A242" s="26">
        <f t="shared" si="16"/>
        <v>234</v>
      </c>
      <c r="B242" s="27" t="s">
        <v>867</v>
      </c>
      <c r="C242" s="50" t="s">
        <v>41</v>
      </c>
      <c r="D242" s="50" t="s">
        <v>42</v>
      </c>
      <c r="E242" s="38" t="s">
        <v>110</v>
      </c>
      <c r="F242" s="31" t="s">
        <v>147</v>
      </c>
      <c r="G242" s="40">
        <v>708</v>
      </c>
      <c r="H242" s="40">
        <v>3</v>
      </c>
      <c r="K242" s="15" t="s">
        <v>425</v>
      </c>
      <c r="L242" s="12" t="s">
        <v>12</v>
      </c>
      <c r="M242" s="12">
        <v>24</v>
      </c>
      <c r="N242" s="12" t="str">
        <f t="shared" si="13"/>
        <v>0816</v>
      </c>
      <c r="O242" s="12" t="str">
        <f t="shared" si="14"/>
        <v>02</v>
      </c>
      <c r="P242" s="12" t="str">
        <f t="shared" si="15"/>
        <v>H26.7-240816-02</v>
      </c>
    </row>
    <row r="243" spans="1:16" s="11" customFormat="1" ht="93.75" x14ac:dyDescent="0.3">
      <c r="A243" s="26">
        <f t="shared" si="16"/>
        <v>235</v>
      </c>
      <c r="B243" s="27" t="s">
        <v>868</v>
      </c>
      <c r="C243" s="50" t="s">
        <v>41</v>
      </c>
      <c r="D243" s="50" t="s">
        <v>42</v>
      </c>
      <c r="E243" s="38" t="s">
        <v>115</v>
      </c>
      <c r="F243" s="31" t="s">
        <v>147</v>
      </c>
      <c r="G243" s="40">
        <v>240</v>
      </c>
      <c r="H243" s="40">
        <v>1</v>
      </c>
      <c r="K243" s="15" t="s">
        <v>426</v>
      </c>
      <c r="L243" s="12" t="s">
        <v>12</v>
      </c>
      <c r="M243" s="12">
        <v>24</v>
      </c>
      <c r="N243" s="12" t="str">
        <f t="shared" si="13"/>
        <v>0816</v>
      </c>
      <c r="O243" s="12" t="str">
        <f t="shared" si="14"/>
        <v>10</v>
      </c>
      <c r="P243" s="12" t="str">
        <f t="shared" si="15"/>
        <v>H26.7-240816-10</v>
      </c>
    </row>
    <row r="244" spans="1:16" s="11" customFormat="1" ht="93.75" x14ac:dyDescent="0.3">
      <c r="A244" s="26">
        <f t="shared" si="16"/>
        <v>236</v>
      </c>
      <c r="B244" s="27" t="s">
        <v>869</v>
      </c>
      <c r="C244" s="50" t="s">
        <v>41</v>
      </c>
      <c r="D244" s="50" t="s">
        <v>42</v>
      </c>
      <c r="E244" s="38" t="s">
        <v>145</v>
      </c>
      <c r="F244" s="31" t="s">
        <v>147</v>
      </c>
      <c r="G244" s="40">
        <v>616</v>
      </c>
      <c r="H244" s="40">
        <v>4</v>
      </c>
      <c r="K244" s="15" t="s">
        <v>427</v>
      </c>
      <c r="L244" s="12" t="s">
        <v>12</v>
      </c>
      <c r="M244" s="12">
        <v>24</v>
      </c>
      <c r="N244" s="12" t="str">
        <f t="shared" si="13"/>
        <v>0816</v>
      </c>
      <c r="O244" s="12" t="str">
        <f t="shared" si="14"/>
        <v>12</v>
      </c>
      <c r="P244" s="12" t="str">
        <f t="shared" si="15"/>
        <v>H26.7-240816-12</v>
      </c>
    </row>
    <row r="245" spans="1:16" s="11" customFormat="1" ht="93.75" x14ac:dyDescent="0.3">
      <c r="A245" s="26">
        <f t="shared" si="16"/>
        <v>237</v>
      </c>
      <c r="B245" s="27" t="s">
        <v>870</v>
      </c>
      <c r="C245" s="50" t="s">
        <v>41</v>
      </c>
      <c r="D245" s="50" t="s">
        <v>42</v>
      </c>
      <c r="E245" s="38" t="s">
        <v>115</v>
      </c>
      <c r="F245" s="31" t="s">
        <v>147</v>
      </c>
      <c r="G245" s="40">
        <v>71</v>
      </c>
      <c r="H245" s="40">
        <v>1</v>
      </c>
      <c r="K245" s="15" t="s">
        <v>428</v>
      </c>
      <c r="L245" s="12" t="s">
        <v>12</v>
      </c>
      <c r="M245" s="12">
        <v>24</v>
      </c>
      <c r="N245" s="12" t="str">
        <f t="shared" si="13"/>
        <v>0816</v>
      </c>
      <c r="O245" s="12" t="str">
        <f t="shared" si="14"/>
        <v>13</v>
      </c>
      <c r="P245" s="12" t="str">
        <f t="shared" si="15"/>
        <v>H26.7-240816-13</v>
      </c>
    </row>
    <row r="246" spans="1:16" s="11" customFormat="1" ht="93.75" x14ac:dyDescent="0.3">
      <c r="A246" s="26">
        <f t="shared" si="16"/>
        <v>238</v>
      </c>
      <c r="B246" s="27" t="s">
        <v>871</v>
      </c>
      <c r="C246" s="50" t="s">
        <v>41</v>
      </c>
      <c r="D246" s="50" t="s">
        <v>42</v>
      </c>
      <c r="E246" s="38" t="s">
        <v>115</v>
      </c>
      <c r="F246" s="31" t="s">
        <v>147</v>
      </c>
      <c r="G246" s="40">
        <v>67</v>
      </c>
      <c r="H246" s="40">
        <v>1</v>
      </c>
      <c r="K246" s="15" t="s">
        <v>429</v>
      </c>
      <c r="L246" s="12" t="s">
        <v>12</v>
      </c>
      <c r="M246" s="12">
        <v>24</v>
      </c>
      <c r="N246" s="12" t="str">
        <f t="shared" si="13"/>
        <v>0816</v>
      </c>
      <c r="O246" s="12" t="str">
        <f t="shared" si="14"/>
        <v>14</v>
      </c>
      <c r="P246" s="12" t="str">
        <f t="shared" si="15"/>
        <v>H26.7-240816-14</v>
      </c>
    </row>
    <row r="247" spans="1:16" s="11" customFormat="1" ht="93.75" x14ac:dyDescent="0.3">
      <c r="A247" s="26">
        <f t="shared" si="16"/>
        <v>239</v>
      </c>
      <c r="B247" s="27" t="s">
        <v>872</v>
      </c>
      <c r="C247" s="50" t="s">
        <v>41</v>
      </c>
      <c r="D247" s="50" t="s">
        <v>42</v>
      </c>
      <c r="E247" s="38" t="s">
        <v>1261</v>
      </c>
      <c r="F247" s="31" t="s">
        <v>147</v>
      </c>
      <c r="G247" s="40">
        <v>30</v>
      </c>
      <c r="H247" s="40">
        <v>1</v>
      </c>
      <c r="K247" s="15" t="s">
        <v>430</v>
      </c>
      <c r="L247" s="12" t="s">
        <v>12</v>
      </c>
      <c r="M247" s="12">
        <v>24</v>
      </c>
      <c r="N247" s="12" t="str">
        <f t="shared" si="13"/>
        <v>0816</v>
      </c>
      <c r="O247" s="12" t="str">
        <f t="shared" si="14"/>
        <v>16</v>
      </c>
      <c r="P247" s="12" t="str">
        <f t="shared" si="15"/>
        <v>H26.7-240816-16</v>
      </c>
    </row>
    <row r="248" spans="1:16" s="11" customFormat="1" ht="56.25" x14ac:dyDescent="0.3">
      <c r="A248" s="26">
        <f t="shared" si="16"/>
        <v>240</v>
      </c>
      <c r="B248" s="27" t="s">
        <v>873</v>
      </c>
      <c r="C248" s="36" t="s">
        <v>25</v>
      </c>
      <c r="D248" s="37" t="s">
        <v>26</v>
      </c>
      <c r="E248" s="38" t="s">
        <v>1226</v>
      </c>
      <c r="F248" s="31" t="s">
        <v>147</v>
      </c>
      <c r="G248" s="40">
        <v>5778</v>
      </c>
      <c r="H248" s="40">
        <v>8</v>
      </c>
      <c r="K248" s="15" t="s">
        <v>431</v>
      </c>
      <c r="L248" s="12" t="s">
        <v>12</v>
      </c>
      <c r="M248" s="12">
        <v>24</v>
      </c>
      <c r="N248" s="12" t="str">
        <f t="shared" si="13"/>
        <v>0819</v>
      </c>
      <c r="O248" s="12" t="str">
        <f t="shared" si="14"/>
        <v>01</v>
      </c>
      <c r="P248" s="12" t="str">
        <f t="shared" si="15"/>
        <v>H26.7-240819-01</v>
      </c>
    </row>
    <row r="249" spans="1:16" s="11" customFormat="1" ht="37.5" x14ac:dyDescent="0.3">
      <c r="A249" s="26">
        <f t="shared" si="16"/>
        <v>241</v>
      </c>
      <c r="B249" s="27" t="s">
        <v>874</v>
      </c>
      <c r="C249" s="36" t="s">
        <v>27</v>
      </c>
      <c r="D249" s="37" t="s">
        <v>28</v>
      </c>
      <c r="E249" s="38" t="s">
        <v>1223</v>
      </c>
      <c r="F249" s="31" t="s">
        <v>147</v>
      </c>
      <c r="G249" s="40">
        <v>3412</v>
      </c>
      <c r="H249" s="40">
        <v>2</v>
      </c>
      <c r="K249" s="15" t="s">
        <v>432</v>
      </c>
      <c r="L249" s="12" t="s">
        <v>12</v>
      </c>
      <c r="M249" s="12">
        <v>24</v>
      </c>
      <c r="N249" s="12" t="str">
        <f t="shared" si="13"/>
        <v>0819</v>
      </c>
      <c r="O249" s="12" t="str">
        <f t="shared" si="14"/>
        <v>04</v>
      </c>
      <c r="P249" s="12" t="str">
        <f t="shared" si="15"/>
        <v>H26.7-240819-04</v>
      </c>
    </row>
    <row r="250" spans="1:16" s="11" customFormat="1" ht="56.25" x14ac:dyDescent="0.25">
      <c r="A250" s="26">
        <f t="shared" si="16"/>
        <v>242</v>
      </c>
      <c r="B250" s="27" t="s">
        <v>875</v>
      </c>
      <c r="C250" s="34" t="s">
        <v>1155</v>
      </c>
      <c r="D250" s="34" t="s">
        <v>1156</v>
      </c>
      <c r="E250" s="33" t="s">
        <v>179</v>
      </c>
      <c r="F250" s="31" t="s">
        <v>147</v>
      </c>
      <c r="G250" s="33">
        <v>150</v>
      </c>
      <c r="H250" s="33">
        <v>1</v>
      </c>
      <c r="K250" s="15" t="s">
        <v>433</v>
      </c>
      <c r="L250" s="12" t="s">
        <v>12</v>
      </c>
      <c r="M250" s="12">
        <v>24</v>
      </c>
      <c r="N250" s="12" t="str">
        <f t="shared" si="13"/>
        <v>0819</v>
      </c>
      <c r="O250" s="12" t="str">
        <f t="shared" si="14"/>
        <v>03</v>
      </c>
      <c r="P250" s="12" t="str">
        <f t="shared" si="15"/>
        <v>H26.7-240819-03</v>
      </c>
    </row>
    <row r="251" spans="1:16" s="11" customFormat="1" ht="56.25" x14ac:dyDescent="0.3">
      <c r="A251" s="26">
        <f t="shared" si="16"/>
        <v>243</v>
      </c>
      <c r="B251" s="27" t="s">
        <v>876</v>
      </c>
      <c r="C251" s="36" t="s">
        <v>31</v>
      </c>
      <c r="D251" s="37" t="s">
        <v>32</v>
      </c>
      <c r="E251" s="38" t="s">
        <v>152</v>
      </c>
      <c r="F251" s="39" t="s">
        <v>146</v>
      </c>
      <c r="G251" s="40">
        <v>1000</v>
      </c>
      <c r="H251" s="40">
        <v>1</v>
      </c>
      <c r="K251" s="15" t="s">
        <v>434</v>
      </c>
      <c r="L251" s="12" t="s">
        <v>12</v>
      </c>
      <c r="M251" s="12">
        <v>24</v>
      </c>
      <c r="N251" s="12" t="str">
        <f t="shared" si="13"/>
        <v>0819</v>
      </c>
      <c r="O251" s="12" t="str">
        <f t="shared" si="14"/>
        <v>05</v>
      </c>
      <c r="P251" s="12" t="str">
        <f t="shared" si="15"/>
        <v>H26.7-240819-05</v>
      </c>
    </row>
    <row r="252" spans="1:16" s="11" customFormat="1" ht="56.25" x14ac:dyDescent="0.3">
      <c r="A252" s="26">
        <f t="shared" si="16"/>
        <v>244</v>
      </c>
      <c r="B252" s="27" t="s">
        <v>877</v>
      </c>
      <c r="C252" s="36" t="s">
        <v>31</v>
      </c>
      <c r="D252" s="37" t="s">
        <v>32</v>
      </c>
      <c r="E252" s="38" t="s">
        <v>152</v>
      </c>
      <c r="F252" s="39" t="s">
        <v>146</v>
      </c>
      <c r="G252" s="40">
        <v>1000</v>
      </c>
      <c r="H252" s="40">
        <v>1</v>
      </c>
      <c r="K252" s="16" t="s">
        <v>435</v>
      </c>
      <c r="L252" s="12" t="s">
        <v>12</v>
      </c>
      <c r="M252" s="12">
        <v>24</v>
      </c>
      <c r="N252" s="12" t="str">
        <f t="shared" si="13"/>
        <v>0819</v>
      </c>
      <c r="O252" s="12" t="str">
        <f t="shared" si="14"/>
        <v>06</v>
      </c>
      <c r="P252" s="12" t="str">
        <f t="shared" si="15"/>
        <v>H26.7-240819-06</v>
      </c>
    </row>
    <row r="253" spans="1:16" s="11" customFormat="1" ht="56.25" x14ac:dyDescent="0.3">
      <c r="A253" s="26">
        <f t="shared" si="16"/>
        <v>245</v>
      </c>
      <c r="B253" s="27" t="s">
        <v>878</v>
      </c>
      <c r="C253" s="36" t="s">
        <v>1145</v>
      </c>
      <c r="D253" s="37" t="s">
        <v>1157</v>
      </c>
      <c r="E253" s="38" t="s">
        <v>165</v>
      </c>
      <c r="F253" s="31" t="s">
        <v>147</v>
      </c>
      <c r="G253" s="40">
        <v>4260</v>
      </c>
      <c r="H253" s="40">
        <v>1</v>
      </c>
      <c r="K253" s="14" t="s">
        <v>436</v>
      </c>
      <c r="L253" s="12" t="s">
        <v>12</v>
      </c>
      <c r="M253" s="12">
        <v>24</v>
      </c>
      <c r="N253" s="12" t="str">
        <f t="shared" si="13"/>
        <v>0819</v>
      </c>
      <c r="O253" s="12" t="str">
        <f t="shared" si="14"/>
        <v>09</v>
      </c>
      <c r="P253" s="12" t="str">
        <f t="shared" si="15"/>
        <v>H26.7-240819-09</v>
      </c>
    </row>
    <row r="254" spans="1:16" s="11" customFormat="1" ht="56.25" x14ac:dyDescent="0.3">
      <c r="A254" s="26">
        <f t="shared" si="16"/>
        <v>246</v>
      </c>
      <c r="B254" s="27" t="s">
        <v>879</v>
      </c>
      <c r="C254" s="36" t="s">
        <v>68</v>
      </c>
      <c r="D254" s="37" t="s">
        <v>90</v>
      </c>
      <c r="E254" s="38" t="s">
        <v>122</v>
      </c>
      <c r="F254" s="31" t="s">
        <v>147</v>
      </c>
      <c r="G254" s="40">
        <v>1</v>
      </c>
      <c r="H254" s="40">
        <v>1</v>
      </c>
      <c r="K254" s="16" t="s">
        <v>437</v>
      </c>
      <c r="L254" s="12" t="s">
        <v>12</v>
      </c>
      <c r="M254" s="12">
        <v>24</v>
      </c>
      <c r="N254" s="12" t="str">
        <f t="shared" si="13"/>
        <v>0816</v>
      </c>
      <c r="O254" s="12" t="str">
        <f t="shared" si="14"/>
        <v>18</v>
      </c>
      <c r="P254" s="12" t="str">
        <f t="shared" si="15"/>
        <v>H26.7-240816-18</v>
      </c>
    </row>
    <row r="255" spans="1:16" s="11" customFormat="1" ht="56.25" x14ac:dyDescent="0.3">
      <c r="A255" s="26">
        <f t="shared" si="16"/>
        <v>247</v>
      </c>
      <c r="B255" s="27" t="s">
        <v>880</v>
      </c>
      <c r="C255" s="36" t="s">
        <v>68</v>
      </c>
      <c r="D255" s="37" t="s">
        <v>90</v>
      </c>
      <c r="E255" s="38" t="s">
        <v>1262</v>
      </c>
      <c r="F255" s="31" t="s">
        <v>147</v>
      </c>
      <c r="G255" s="40">
        <v>800</v>
      </c>
      <c r="H255" s="40">
        <v>2</v>
      </c>
      <c r="K255" s="14" t="s">
        <v>438</v>
      </c>
      <c r="L255" s="12" t="s">
        <v>12</v>
      </c>
      <c r="M255" s="12">
        <v>24</v>
      </c>
      <c r="N255" s="12" t="str">
        <f t="shared" si="13"/>
        <v>0817</v>
      </c>
      <c r="O255" s="12" t="str">
        <f t="shared" si="14"/>
        <v>01</v>
      </c>
      <c r="P255" s="12" t="str">
        <f t="shared" si="15"/>
        <v>H26.7-240817-01</v>
      </c>
    </row>
    <row r="256" spans="1:16" s="11" customFormat="1" ht="56.25" x14ac:dyDescent="0.25">
      <c r="A256" s="26">
        <f t="shared" si="16"/>
        <v>248</v>
      </c>
      <c r="B256" s="27" t="s">
        <v>881</v>
      </c>
      <c r="C256" s="28" t="s">
        <v>50</v>
      </c>
      <c r="D256" s="29" t="s">
        <v>51</v>
      </c>
      <c r="E256" s="30" t="s">
        <v>163</v>
      </c>
      <c r="F256" s="31" t="s">
        <v>148</v>
      </c>
      <c r="G256" s="32">
        <v>50135</v>
      </c>
      <c r="H256" s="32">
        <v>38</v>
      </c>
      <c r="K256" s="17" t="s">
        <v>439</v>
      </c>
      <c r="L256" s="12" t="s">
        <v>12</v>
      </c>
      <c r="M256" s="12">
        <v>24</v>
      </c>
      <c r="N256" s="12" t="str">
        <f t="shared" si="13"/>
        <v>0819</v>
      </c>
      <c r="O256" s="12" t="str">
        <f t="shared" si="14"/>
        <v>10</v>
      </c>
      <c r="P256" s="12" t="str">
        <f t="shared" si="15"/>
        <v>H26.7-240819-10</v>
      </c>
    </row>
    <row r="257" spans="1:16" s="11" customFormat="1" ht="75" x14ac:dyDescent="0.25">
      <c r="A257" s="26">
        <f t="shared" si="16"/>
        <v>249</v>
      </c>
      <c r="B257" s="27" t="s">
        <v>882</v>
      </c>
      <c r="C257" s="28" t="s">
        <v>37</v>
      </c>
      <c r="D257" s="29" t="s">
        <v>38</v>
      </c>
      <c r="E257" s="30" t="s">
        <v>185</v>
      </c>
      <c r="F257" s="31" t="s">
        <v>147</v>
      </c>
      <c r="G257" s="32">
        <v>6324</v>
      </c>
      <c r="H257" s="32">
        <v>1</v>
      </c>
      <c r="K257" s="16" t="s">
        <v>440</v>
      </c>
      <c r="L257" s="12" t="s">
        <v>12</v>
      </c>
      <c r="M257" s="12">
        <v>24</v>
      </c>
      <c r="N257" s="12" t="str">
        <f t="shared" si="13"/>
        <v>0819</v>
      </c>
      <c r="O257" s="12" t="str">
        <f t="shared" si="14"/>
        <v>15</v>
      </c>
      <c r="P257" s="12" t="str">
        <f t="shared" si="15"/>
        <v>H26.7-240819-15</v>
      </c>
    </row>
    <row r="258" spans="1:16" s="11" customFormat="1" ht="75" x14ac:dyDescent="0.25">
      <c r="A258" s="26">
        <f t="shared" si="16"/>
        <v>250</v>
      </c>
      <c r="B258" s="27" t="s">
        <v>883</v>
      </c>
      <c r="C258" s="28" t="s">
        <v>37</v>
      </c>
      <c r="D258" s="29" t="s">
        <v>38</v>
      </c>
      <c r="E258" s="30" t="s">
        <v>164</v>
      </c>
      <c r="F258" s="31" t="s">
        <v>147</v>
      </c>
      <c r="G258" s="32">
        <v>1460</v>
      </c>
      <c r="H258" s="32">
        <v>1</v>
      </c>
      <c r="K258" s="16" t="s">
        <v>441</v>
      </c>
      <c r="L258" s="12" t="s">
        <v>12</v>
      </c>
      <c r="M258" s="12">
        <v>24</v>
      </c>
      <c r="N258" s="12" t="str">
        <f t="shared" si="13"/>
        <v>0819</v>
      </c>
      <c r="O258" s="12" t="str">
        <f t="shared" si="14"/>
        <v>16</v>
      </c>
      <c r="P258" s="12" t="str">
        <f t="shared" si="15"/>
        <v>H26.7-240819-16</v>
      </c>
    </row>
    <row r="259" spans="1:16" s="11" customFormat="1" ht="75" x14ac:dyDescent="0.25">
      <c r="A259" s="26">
        <f t="shared" si="16"/>
        <v>251</v>
      </c>
      <c r="B259" s="27" t="s">
        <v>884</v>
      </c>
      <c r="C259" s="28" t="s">
        <v>37</v>
      </c>
      <c r="D259" s="29" t="s">
        <v>38</v>
      </c>
      <c r="E259" s="30" t="s">
        <v>112</v>
      </c>
      <c r="F259" s="31" t="s">
        <v>147</v>
      </c>
      <c r="G259" s="32">
        <v>10680</v>
      </c>
      <c r="H259" s="32">
        <v>3</v>
      </c>
      <c r="K259" s="16" t="s">
        <v>442</v>
      </c>
      <c r="L259" s="12" t="s">
        <v>12</v>
      </c>
      <c r="M259" s="12">
        <v>24</v>
      </c>
      <c r="N259" s="12" t="str">
        <f t="shared" si="13"/>
        <v>0819</v>
      </c>
      <c r="O259" s="12" t="str">
        <f t="shared" si="14"/>
        <v>17</v>
      </c>
      <c r="P259" s="12" t="str">
        <f t="shared" si="15"/>
        <v>H26.7-240819-17</v>
      </c>
    </row>
    <row r="260" spans="1:16" s="11" customFormat="1" ht="56.25" x14ac:dyDescent="0.25">
      <c r="A260" s="26">
        <f t="shared" si="16"/>
        <v>252</v>
      </c>
      <c r="B260" s="27" t="s">
        <v>885</v>
      </c>
      <c r="C260" s="28" t="s">
        <v>19</v>
      </c>
      <c r="D260" s="29" t="s">
        <v>20</v>
      </c>
      <c r="E260" s="30" t="s">
        <v>168</v>
      </c>
      <c r="F260" s="31" t="s">
        <v>147</v>
      </c>
      <c r="G260" s="32">
        <v>4745</v>
      </c>
      <c r="H260" s="32">
        <v>3</v>
      </c>
      <c r="K260" s="16" t="s">
        <v>443</v>
      </c>
      <c r="L260" s="12" t="s">
        <v>12</v>
      </c>
      <c r="M260" s="12">
        <v>24</v>
      </c>
      <c r="N260" s="12" t="str">
        <f t="shared" si="13"/>
        <v>0819</v>
      </c>
      <c r="O260" s="12" t="str">
        <f t="shared" si="14"/>
        <v>19</v>
      </c>
      <c r="P260" s="12" t="str">
        <f t="shared" si="15"/>
        <v>H26.7-240819-19</v>
      </c>
    </row>
    <row r="261" spans="1:16" s="11" customFormat="1" ht="56.25" x14ac:dyDescent="0.25">
      <c r="A261" s="26">
        <f t="shared" si="16"/>
        <v>253</v>
      </c>
      <c r="B261" s="27" t="s">
        <v>886</v>
      </c>
      <c r="C261" s="28" t="s">
        <v>19</v>
      </c>
      <c r="D261" s="29" t="s">
        <v>33</v>
      </c>
      <c r="E261" s="30" t="s">
        <v>135</v>
      </c>
      <c r="F261" s="31" t="s">
        <v>147</v>
      </c>
      <c r="G261" s="32">
        <v>1700</v>
      </c>
      <c r="H261" s="32">
        <v>1</v>
      </c>
      <c r="K261" s="16" t="s">
        <v>444</v>
      </c>
      <c r="L261" s="12" t="s">
        <v>12</v>
      </c>
      <c r="M261" s="12">
        <v>24</v>
      </c>
      <c r="N261" s="12" t="str">
        <f t="shared" si="13"/>
        <v>0819</v>
      </c>
      <c r="O261" s="12" t="str">
        <f t="shared" si="14"/>
        <v>20</v>
      </c>
      <c r="P261" s="12" t="str">
        <f t="shared" si="15"/>
        <v>H26.7-240819-20</v>
      </c>
    </row>
    <row r="262" spans="1:16" s="11" customFormat="1" ht="56.25" x14ac:dyDescent="0.25">
      <c r="A262" s="26">
        <f t="shared" si="16"/>
        <v>254</v>
      </c>
      <c r="B262" s="27" t="s">
        <v>887</v>
      </c>
      <c r="C262" s="28" t="s">
        <v>19</v>
      </c>
      <c r="D262" s="29" t="s">
        <v>34</v>
      </c>
      <c r="E262" s="30" t="s">
        <v>1250</v>
      </c>
      <c r="F262" s="31" t="s">
        <v>147</v>
      </c>
      <c r="G262" s="32">
        <v>36690</v>
      </c>
      <c r="H262" s="32">
        <v>12</v>
      </c>
      <c r="K262" s="14" t="s">
        <v>445</v>
      </c>
      <c r="L262" s="12" t="s">
        <v>12</v>
      </c>
      <c r="M262" s="12">
        <v>24</v>
      </c>
      <c r="N262" s="12" t="str">
        <f t="shared" si="13"/>
        <v>0820</v>
      </c>
      <c r="O262" s="12" t="str">
        <f t="shared" si="14"/>
        <v>04</v>
      </c>
      <c r="P262" s="12" t="str">
        <f t="shared" si="15"/>
        <v>H26.7-240820-04</v>
      </c>
    </row>
    <row r="263" spans="1:16" s="11" customFormat="1" ht="37.5" x14ac:dyDescent="0.25">
      <c r="A263" s="26">
        <f t="shared" si="16"/>
        <v>255</v>
      </c>
      <c r="B263" s="27" t="s">
        <v>888</v>
      </c>
      <c r="C263" s="28" t="s">
        <v>1158</v>
      </c>
      <c r="D263" s="29" t="s">
        <v>1159</v>
      </c>
      <c r="E263" s="30" t="s">
        <v>1263</v>
      </c>
      <c r="F263" s="31" t="s">
        <v>147</v>
      </c>
      <c r="G263" s="32">
        <v>1300</v>
      </c>
      <c r="H263" s="32">
        <v>1</v>
      </c>
      <c r="K263" s="14" t="s">
        <v>446</v>
      </c>
      <c r="L263" s="12" t="s">
        <v>12</v>
      </c>
      <c r="M263" s="12">
        <v>24</v>
      </c>
      <c r="N263" s="12" t="str">
        <f t="shared" si="13"/>
        <v>0816</v>
      </c>
      <c r="O263" s="12" t="str">
        <f t="shared" si="14"/>
        <v>07</v>
      </c>
      <c r="P263" s="12" t="str">
        <f t="shared" si="15"/>
        <v>H26.7-240816-07</v>
      </c>
    </row>
    <row r="264" spans="1:16" s="11" customFormat="1" ht="56.25" x14ac:dyDescent="0.25">
      <c r="A264" s="26">
        <f t="shared" si="16"/>
        <v>256</v>
      </c>
      <c r="B264" s="27" t="s">
        <v>889</v>
      </c>
      <c r="C264" s="28" t="s">
        <v>56</v>
      </c>
      <c r="D264" s="29" t="s">
        <v>57</v>
      </c>
      <c r="E264" s="30" t="s">
        <v>142</v>
      </c>
      <c r="F264" s="31" t="s">
        <v>147</v>
      </c>
      <c r="G264" s="32">
        <v>94320</v>
      </c>
      <c r="H264" s="32">
        <v>8</v>
      </c>
      <c r="K264" s="14" t="s">
        <v>447</v>
      </c>
      <c r="L264" s="12" t="s">
        <v>12</v>
      </c>
      <c r="M264" s="12">
        <v>24</v>
      </c>
      <c r="N264" s="12" t="str">
        <f t="shared" si="13"/>
        <v>0820</v>
      </c>
      <c r="O264" s="12" t="str">
        <f t="shared" si="14"/>
        <v>07</v>
      </c>
      <c r="P264" s="12" t="str">
        <f t="shared" si="15"/>
        <v>H26.7-240820-07</v>
      </c>
    </row>
    <row r="265" spans="1:16" s="11" customFormat="1" ht="93.75" x14ac:dyDescent="0.25">
      <c r="A265" s="26">
        <f t="shared" si="16"/>
        <v>257</v>
      </c>
      <c r="B265" s="27" t="s">
        <v>890</v>
      </c>
      <c r="C265" s="49" t="s">
        <v>41</v>
      </c>
      <c r="D265" s="49" t="s">
        <v>42</v>
      </c>
      <c r="E265" s="30" t="s">
        <v>115</v>
      </c>
      <c r="F265" s="31" t="s">
        <v>147</v>
      </c>
      <c r="G265" s="32">
        <v>638</v>
      </c>
      <c r="H265" s="32">
        <v>2</v>
      </c>
      <c r="K265" s="16" t="s">
        <v>448</v>
      </c>
      <c r="L265" s="12" t="s">
        <v>12</v>
      </c>
      <c r="M265" s="12">
        <v>24</v>
      </c>
      <c r="N265" s="12" t="str">
        <f t="shared" si="13"/>
        <v>0816</v>
      </c>
      <c r="O265" s="12" t="str">
        <f t="shared" si="14"/>
        <v>19</v>
      </c>
      <c r="P265" s="12" t="str">
        <f t="shared" si="15"/>
        <v>H26.7-240816-19</v>
      </c>
    </row>
    <row r="266" spans="1:16" s="11" customFormat="1" ht="93.75" x14ac:dyDescent="0.25">
      <c r="A266" s="26">
        <f t="shared" si="16"/>
        <v>258</v>
      </c>
      <c r="B266" s="27" t="s">
        <v>891</v>
      </c>
      <c r="C266" s="49" t="s">
        <v>41</v>
      </c>
      <c r="D266" s="49" t="s">
        <v>42</v>
      </c>
      <c r="E266" s="30" t="s">
        <v>124</v>
      </c>
      <c r="F266" s="31" t="s">
        <v>147</v>
      </c>
      <c r="G266" s="32">
        <v>6</v>
      </c>
      <c r="H266" s="32">
        <v>1</v>
      </c>
      <c r="K266" s="14" t="s">
        <v>449</v>
      </c>
      <c r="L266" s="12" t="s">
        <v>12</v>
      </c>
      <c r="M266" s="12">
        <v>24</v>
      </c>
      <c r="N266" s="12" t="str">
        <f t="shared" ref="N266:N329" si="17">+LEFT(K266,4)</f>
        <v>0820</v>
      </c>
      <c r="O266" s="12" t="str">
        <f t="shared" ref="O266:O329" si="18">+RIGHT(K266,2)</f>
        <v>01</v>
      </c>
      <c r="P266" s="12" t="str">
        <f t="shared" ref="P266:P329" si="19">+$L$9&amp;$M$9&amp;N266&amp;"-"&amp;O266</f>
        <v>H26.7-240820-01</v>
      </c>
    </row>
    <row r="267" spans="1:16" s="11" customFormat="1" ht="56.25" x14ac:dyDescent="0.25">
      <c r="A267" s="26">
        <f t="shared" ref="A267:A330" si="20">+A266+1</f>
        <v>259</v>
      </c>
      <c r="B267" s="27" t="s">
        <v>892</v>
      </c>
      <c r="C267" s="28" t="s">
        <v>1160</v>
      </c>
      <c r="D267" s="29" t="s">
        <v>1161</v>
      </c>
      <c r="E267" s="30" t="s">
        <v>1264</v>
      </c>
      <c r="F267" s="31" t="s">
        <v>148</v>
      </c>
      <c r="G267" s="32">
        <v>27038</v>
      </c>
      <c r="H267" s="32">
        <v>15</v>
      </c>
      <c r="K267" s="14" t="s">
        <v>450</v>
      </c>
      <c r="L267" s="12" t="s">
        <v>12</v>
      </c>
      <c r="M267" s="12">
        <v>24</v>
      </c>
      <c r="N267" s="12" t="str">
        <f t="shared" si="17"/>
        <v>0819</v>
      </c>
      <c r="O267" s="12" t="str">
        <f t="shared" si="18"/>
        <v>08</v>
      </c>
      <c r="P267" s="12" t="str">
        <f t="shared" si="19"/>
        <v>H26.7-240819-08</v>
      </c>
    </row>
    <row r="268" spans="1:16" s="11" customFormat="1" ht="93.75" x14ac:dyDescent="0.25">
      <c r="A268" s="26">
        <f t="shared" si="20"/>
        <v>260</v>
      </c>
      <c r="B268" s="27" t="s">
        <v>893</v>
      </c>
      <c r="C268" s="49" t="s">
        <v>41</v>
      </c>
      <c r="D268" s="49" t="s">
        <v>42</v>
      </c>
      <c r="E268" s="30" t="s">
        <v>115</v>
      </c>
      <c r="F268" s="31" t="s">
        <v>147</v>
      </c>
      <c r="G268" s="32">
        <v>255</v>
      </c>
      <c r="H268" s="32">
        <v>1</v>
      </c>
      <c r="K268" s="17" t="s">
        <v>451</v>
      </c>
      <c r="L268" s="12" t="s">
        <v>12</v>
      </c>
      <c r="M268" s="12">
        <v>24</v>
      </c>
      <c r="N268" s="12" t="str">
        <f t="shared" si="17"/>
        <v>0816</v>
      </c>
      <c r="O268" s="12" t="str">
        <f t="shared" si="18"/>
        <v>11</v>
      </c>
      <c r="P268" s="12" t="str">
        <f t="shared" si="19"/>
        <v>H26.7-240816-11</v>
      </c>
    </row>
    <row r="269" spans="1:16" s="11" customFormat="1" ht="93.75" x14ac:dyDescent="0.25">
      <c r="A269" s="26">
        <f t="shared" si="20"/>
        <v>261</v>
      </c>
      <c r="B269" s="27" t="s">
        <v>894</v>
      </c>
      <c r="C269" s="49" t="s">
        <v>41</v>
      </c>
      <c r="D269" s="49" t="s">
        <v>42</v>
      </c>
      <c r="E269" s="30" t="s">
        <v>115</v>
      </c>
      <c r="F269" s="31" t="s">
        <v>147</v>
      </c>
      <c r="G269" s="32">
        <v>305</v>
      </c>
      <c r="H269" s="32">
        <v>2</v>
      </c>
      <c r="K269" s="16" t="s">
        <v>452</v>
      </c>
      <c r="L269" s="12" t="s">
        <v>12</v>
      </c>
      <c r="M269" s="12">
        <v>24</v>
      </c>
      <c r="N269" s="12" t="str">
        <f t="shared" si="17"/>
        <v>0816</v>
      </c>
      <c r="O269" s="12" t="str">
        <f t="shared" si="18"/>
        <v>15</v>
      </c>
      <c r="P269" s="12" t="str">
        <f t="shared" si="19"/>
        <v>H26.7-240816-15</v>
      </c>
    </row>
    <row r="270" spans="1:16" s="11" customFormat="1" ht="93.75" x14ac:dyDescent="0.25">
      <c r="A270" s="26">
        <f t="shared" si="20"/>
        <v>262</v>
      </c>
      <c r="B270" s="27" t="s">
        <v>895</v>
      </c>
      <c r="C270" s="49" t="s">
        <v>41</v>
      </c>
      <c r="D270" s="49" t="s">
        <v>42</v>
      </c>
      <c r="E270" s="30" t="s">
        <v>110</v>
      </c>
      <c r="F270" s="31" t="s">
        <v>147</v>
      </c>
      <c r="G270" s="33">
        <v>805</v>
      </c>
      <c r="H270" s="32">
        <v>2</v>
      </c>
      <c r="K270" s="16" t="s">
        <v>453</v>
      </c>
      <c r="L270" s="12" t="s">
        <v>12</v>
      </c>
      <c r="M270" s="12">
        <v>24</v>
      </c>
      <c r="N270" s="12" t="str">
        <f t="shared" si="17"/>
        <v>0819</v>
      </c>
      <c r="O270" s="12" t="str">
        <f t="shared" si="18"/>
        <v>21</v>
      </c>
      <c r="P270" s="12" t="str">
        <f t="shared" si="19"/>
        <v>H26.7-240819-21</v>
      </c>
    </row>
    <row r="271" spans="1:16" s="11" customFormat="1" ht="93.75" x14ac:dyDescent="0.25">
      <c r="A271" s="26">
        <f t="shared" si="20"/>
        <v>263</v>
      </c>
      <c r="B271" s="27" t="s">
        <v>896</v>
      </c>
      <c r="C271" s="49" t="s">
        <v>41</v>
      </c>
      <c r="D271" s="49" t="s">
        <v>42</v>
      </c>
      <c r="E271" s="30" t="s">
        <v>110</v>
      </c>
      <c r="F271" s="31" t="s">
        <v>147</v>
      </c>
      <c r="G271" s="33">
        <v>409</v>
      </c>
      <c r="H271" s="32">
        <v>6</v>
      </c>
      <c r="K271" s="16" t="s">
        <v>454</v>
      </c>
      <c r="L271" s="12" t="s">
        <v>12</v>
      </c>
      <c r="M271" s="12">
        <v>24</v>
      </c>
      <c r="N271" s="12" t="str">
        <f t="shared" si="17"/>
        <v>0819</v>
      </c>
      <c r="O271" s="12" t="str">
        <f t="shared" si="18"/>
        <v>22</v>
      </c>
      <c r="P271" s="12" t="str">
        <f t="shared" si="19"/>
        <v>H26.7-240819-22</v>
      </c>
    </row>
    <row r="272" spans="1:16" s="11" customFormat="1" ht="93.75" x14ac:dyDescent="0.25">
      <c r="A272" s="26">
        <f t="shared" si="20"/>
        <v>264</v>
      </c>
      <c r="B272" s="27" t="s">
        <v>897</v>
      </c>
      <c r="C272" s="49" t="s">
        <v>41</v>
      </c>
      <c r="D272" s="49" t="s">
        <v>42</v>
      </c>
      <c r="E272" s="30" t="s">
        <v>110</v>
      </c>
      <c r="F272" s="31" t="s">
        <v>147</v>
      </c>
      <c r="G272" s="33">
        <v>966</v>
      </c>
      <c r="H272" s="32">
        <v>3</v>
      </c>
      <c r="K272" s="16" t="s">
        <v>455</v>
      </c>
      <c r="L272" s="12" t="s">
        <v>12</v>
      </c>
      <c r="M272" s="12">
        <v>24</v>
      </c>
      <c r="N272" s="12" t="str">
        <f t="shared" si="17"/>
        <v>0819</v>
      </c>
      <c r="O272" s="12" t="str">
        <f t="shared" si="18"/>
        <v>23</v>
      </c>
      <c r="P272" s="12" t="str">
        <f t="shared" si="19"/>
        <v>H26.7-240819-23</v>
      </c>
    </row>
    <row r="273" spans="1:16" s="11" customFormat="1" ht="93.75" x14ac:dyDescent="0.25">
      <c r="A273" s="26">
        <f t="shared" si="20"/>
        <v>265</v>
      </c>
      <c r="B273" s="27" t="s">
        <v>898</v>
      </c>
      <c r="C273" s="49" t="s">
        <v>41</v>
      </c>
      <c r="D273" s="49" t="s">
        <v>42</v>
      </c>
      <c r="E273" s="30" t="s">
        <v>110</v>
      </c>
      <c r="F273" s="31" t="s">
        <v>147</v>
      </c>
      <c r="G273" s="33">
        <v>322</v>
      </c>
      <c r="H273" s="32">
        <v>4</v>
      </c>
      <c r="K273" s="16" t="s">
        <v>456</v>
      </c>
      <c r="L273" s="12" t="s">
        <v>12</v>
      </c>
      <c r="M273" s="12">
        <v>24</v>
      </c>
      <c r="N273" s="12" t="str">
        <f t="shared" si="17"/>
        <v>0819</v>
      </c>
      <c r="O273" s="12" t="str">
        <f t="shared" si="18"/>
        <v>24</v>
      </c>
      <c r="P273" s="12" t="str">
        <f t="shared" si="19"/>
        <v>H26.7-240819-24</v>
      </c>
    </row>
    <row r="274" spans="1:16" s="11" customFormat="1" ht="56.25" x14ac:dyDescent="0.25">
      <c r="A274" s="26">
        <f t="shared" si="20"/>
        <v>266</v>
      </c>
      <c r="B274" s="27" t="s">
        <v>899</v>
      </c>
      <c r="C274" s="34" t="s">
        <v>68</v>
      </c>
      <c r="D274" s="34" t="s">
        <v>90</v>
      </c>
      <c r="E274" s="33" t="s">
        <v>122</v>
      </c>
      <c r="F274" s="31" t="s">
        <v>147</v>
      </c>
      <c r="G274" s="33">
        <v>1624</v>
      </c>
      <c r="H274" s="33">
        <v>13</v>
      </c>
      <c r="K274" s="14" t="s">
        <v>457</v>
      </c>
      <c r="L274" s="12" t="s">
        <v>12</v>
      </c>
      <c r="M274" s="12">
        <v>24</v>
      </c>
      <c r="N274" s="12" t="str">
        <f t="shared" si="17"/>
        <v>0818</v>
      </c>
      <c r="O274" s="12" t="str">
        <f t="shared" si="18"/>
        <v>01</v>
      </c>
      <c r="P274" s="12" t="str">
        <f t="shared" si="19"/>
        <v>H26.7-240818-01</v>
      </c>
    </row>
    <row r="275" spans="1:16" s="11" customFormat="1" ht="56.25" x14ac:dyDescent="0.25">
      <c r="A275" s="26">
        <f t="shared" si="20"/>
        <v>267</v>
      </c>
      <c r="B275" s="27" t="s">
        <v>900</v>
      </c>
      <c r="C275" s="34" t="s">
        <v>68</v>
      </c>
      <c r="D275" s="34" t="s">
        <v>90</v>
      </c>
      <c r="E275" s="33" t="s">
        <v>122</v>
      </c>
      <c r="F275" s="31" t="s">
        <v>147</v>
      </c>
      <c r="G275" s="33">
        <v>1000</v>
      </c>
      <c r="H275" s="33">
        <v>13</v>
      </c>
      <c r="K275" s="14" t="s">
        <v>458</v>
      </c>
      <c r="L275" s="12" t="s">
        <v>12</v>
      </c>
      <c r="M275" s="12">
        <v>24</v>
      </c>
      <c r="N275" s="12" t="str">
        <f t="shared" si="17"/>
        <v>0817</v>
      </c>
      <c r="O275" s="12" t="str">
        <f t="shared" si="18"/>
        <v>04</v>
      </c>
      <c r="P275" s="12" t="str">
        <f t="shared" si="19"/>
        <v>H26.7-240817-04</v>
      </c>
    </row>
    <row r="276" spans="1:16" s="11" customFormat="1" ht="56.25" x14ac:dyDescent="0.25">
      <c r="A276" s="26">
        <f t="shared" si="20"/>
        <v>268</v>
      </c>
      <c r="B276" s="27" t="s">
        <v>901</v>
      </c>
      <c r="C276" s="34" t="s">
        <v>68</v>
      </c>
      <c r="D276" s="34" t="s">
        <v>90</v>
      </c>
      <c r="E276" s="33" t="s">
        <v>1265</v>
      </c>
      <c r="F276" s="31" t="s">
        <v>147</v>
      </c>
      <c r="G276" s="33">
        <v>232</v>
      </c>
      <c r="H276" s="33">
        <v>2</v>
      </c>
      <c r="K276" s="14" t="s">
        <v>459</v>
      </c>
      <c r="L276" s="12" t="s">
        <v>12</v>
      </c>
      <c r="M276" s="12">
        <v>24</v>
      </c>
      <c r="N276" s="12" t="str">
        <f t="shared" si="17"/>
        <v>0820</v>
      </c>
      <c r="O276" s="12" t="str">
        <f t="shared" si="18"/>
        <v>09</v>
      </c>
      <c r="P276" s="12" t="str">
        <f t="shared" si="19"/>
        <v>H26.7-240820-09</v>
      </c>
    </row>
    <row r="277" spans="1:16" s="11" customFormat="1" ht="56.25" x14ac:dyDescent="0.25">
      <c r="A277" s="26">
        <f t="shared" si="20"/>
        <v>269</v>
      </c>
      <c r="B277" s="27" t="s">
        <v>902</v>
      </c>
      <c r="C277" s="34" t="s">
        <v>1162</v>
      </c>
      <c r="D277" s="34" t="s">
        <v>1163</v>
      </c>
      <c r="E277" s="33" t="s">
        <v>1266</v>
      </c>
      <c r="F277" s="31" t="s">
        <v>147</v>
      </c>
      <c r="G277" s="33">
        <v>1200</v>
      </c>
      <c r="H277" s="33">
        <v>1</v>
      </c>
      <c r="K277" s="16" t="s">
        <v>460</v>
      </c>
      <c r="L277" s="12" t="s">
        <v>12</v>
      </c>
      <c r="M277" s="12">
        <v>24</v>
      </c>
      <c r="N277" s="12" t="str">
        <f t="shared" si="17"/>
        <v>0820</v>
      </c>
      <c r="O277" s="12" t="str">
        <f t="shared" si="18"/>
        <v>16</v>
      </c>
      <c r="P277" s="12" t="str">
        <f t="shared" si="19"/>
        <v>H26.7-240820-16</v>
      </c>
    </row>
    <row r="278" spans="1:16" s="11" customFormat="1" ht="56.25" x14ac:dyDescent="0.25">
      <c r="A278" s="26">
        <f t="shared" si="20"/>
        <v>270</v>
      </c>
      <c r="B278" s="27" t="s">
        <v>903</v>
      </c>
      <c r="C278" s="42" t="s">
        <v>19</v>
      </c>
      <c r="D278" s="43" t="s">
        <v>20</v>
      </c>
      <c r="E278" s="33" t="s">
        <v>164</v>
      </c>
      <c r="F278" s="31" t="s">
        <v>147</v>
      </c>
      <c r="G278" s="33">
        <v>1266</v>
      </c>
      <c r="H278" s="33">
        <v>1</v>
      </c>
      <c r="K278" s="14" t="s">
        <v>461</v>
      </c>
      <c r="L278" s="12" t="s">
        <v>12</v>
      </c>
      <c r="M278" s="12">
        <v>24</v>
      </c>
      <c r="N278" s="12" t="str">
        <f t="shared" si="17"/>
        <v>0821</v>
      </c>
      <c r="O278" s="12" t="str">
        <f t="shared" si="18"/>
        <v>02</v>
      </c>
      <c r="P278" s="12" t="str">
        <f t="shared" si="19"/>
        <v>H26.7-240821-02</v>
      </c>
    </row>
    <row r="279" spans="1:16" s="11" customFormat="1" ht="56.25" x14ac:dyDescent="0.25">
      <c r="A279" s="26">
        <f t="shared" si="20"/>
        <v>271</v>
      </c>
      <c r="B279" s="27" t="s">
        <v>904</v>
      </c>
      <c r="C279" s="42" t="s">
        <v>39</v>
      </c>
      <c r="D279" s="43" t="s">
        <v>40</v>
      </c>
      <c r="E279" s="33" t="s">
        <v>1257</v>
      </c>
      <c r="F279" s="33" t="s">
        <v>150</v>
      </c>
      <c r="G279" s="33">
        <v>20</v>
      </c>
      <c r="H279" s="33">
        <v>2</v>
      </c>
      <c r="K279" s="17" t="s">
        <v>462</v>
      </c>
      <c r="L279" s="12" t="s">
        <v>12</v>
      </c>
      <c r="M279" s="12">
        <v>24</v>
      </c>
      <c r="N279" s="12" t="str">
        <f t="shared" si="17"/>
        <v>0820</v>
      </c>
      <c r="O279" s="12" t="str">
        <f t="shared" si="18"/>
        <v>10</v>
      </c>
      <c r="P279" s="12" t="str">
        <f t="shared" si="19"/>
        <v>H26.7-240820-10</v>
      </c>
    </row>
    <row r="280" spans="1:16" s="11" customFormat="1" ht="37.5" x14ac:dyDescent="0.25">
      <c r="A280" s="26">
        <f t="shared" si="20"/>
        <v>272</v>
      </c>
      <c r="B280" s="27" t="s">
        <v>905</v>
      </c>
      <c r="C280" s="42" t="s">
        <v>27</v>
      </c>
      <c r="D280" s="43" t="s">
        <v>28</v>
      </c>
      <c r="E280" s="33" t="s">
        <v>123</v>
      </c>
      <c r="F280" s="31" t="s">
        <v>147</v>
      </c>
      <c r="G280" s="33">
        <v>2300</v>
      </c>
      <c r="H280" s="33">
        <v>2</v>
      </c>
      <c r="K280" s="14" t="s">
        <v>463</v>
      </c>
      <c r="L280" s="12" t="s">
        <v>12</v>
      </c>
      <c r="M280" s="12">
        <v>24</v>
      </c>
      <c r="N280" s="12" t="str">
        <f t="shared" si="17"/>
        <v>0821</v>
      </c>
      <c r="O280" s="12" t="str">
        <f t="shared" si="18"/>
        <v>01</v>
      </c>
      <c r="P280" s="12" t="str">
        <f t="shared" si="19"/>
        <v>H26.7-240821-01</v>
      </c>
    </row>
    <row r="281" spans="1:16" s="11" customFormat="1" ht="56.25" x14ac:dyDescent="0.25">
      <c r="A281" s="26">
        <f t="shared" si="20"/>
        <v>273</v>
      </c>
      <c r="B281" s="27" t="s">
        <v>906</v>
      </c>
      <c r="C281" s="42" t="s">
        <v>54</v>
      </c>
      <c r="D281" s="52" t="s">
        <v>55</v>
      </c>
      <c r="E281" s="33" t="s">
        <v>117</v>
      </c>
      <c r="F281" s="33" t="s">
        <v>149</v>
      </c>
      <c r="G281" s="33">
        <f>18.26+8.35+25.23+20.07+20.95+20.91</f>
        <v>113.77</v>
      </c>
      <c r="H281" s="33">
        <v>6</v>
      </c>
      <c r="K281" s="17" t="s">
        <v>464</v>
      </c>
      <c r="L281" s="12" t="s">
        <v>12</v>
      </c>
      <c r="M281" s="12">
        <v>24</v>
      </c>
      <c r="N281" s="12" t="str">
        <f t="shared" si="17"/>
        <v>0821</v>
      </c>
      <c r="O281" s="12" t="str">
        <f t="shared" si="18"/>
        <v>11</v>
      </c>
      <c r="P281" s="12" t="str">
        <f t="shared" si="19"/>
        <v>H26.7-240821-11</v>
      </c>
    </row>
    <row r="282" spans="1:16" s="11" customFormat="1" ht="56.25" x14ac:dyDescent="0.25">
      <c r="A282" s="26">
        <f t="shared" si="20"/>
        <v>274</v>
      </c>
      <c r="B282" s="27" t="s">
        <v>907</v>
      </c>
      <c r="C282" s="42" t="s">
        <v>54</v>
      </c>
      <c r="D282" s="52" t="s">
        <v>55</v>
      </c>
      <c r="E282" s="33" t="s">
        <v>117</v>
      </c>
      <c r="F282" s="33" t="s">
        <v>149</v>
      </c>
      <c r="G282" s="33">
        <v>198.42500000000001</v>
      </c>
      <c r="H282" s="33">
        <v>5</v>
      </c>
      <c r="K282" s="16" t="s">
        <v>465</v>
      </c>
      <c r="L282" s="12" t="s">
        <v>12</v>
      </c>
      <c r="M282" s="12">
        <v>24</v>
      </c>
      <c r="N282" s="12" t="str">
        <f t="shared" si="17"/>
        <v>0821</v>
      </c>
      <c r="O282" s="12" t="str">
        <f t="shared" si="18"/>
        <v>13</v>
      </c>
      <c r="P282" s="12" t="str">
        <f t="shared" si="19"/>
        <v>H26.7-240821-13</v>
      </c>
    </row>
    <row r="283" spans="1:16" s="11" customFormat="1" ht="56.25" x14ac:dyDescent="0.25">
      <c r="A283" s="26">
        <f t="shared" si="20"/>
        <v>275</v>
      </c>
      <c r="B283" s="27" t="s">
        <v>908</v>
      </c>
      <c r="C283" s="28" t="s">
        <v>58</v>
      </c>
      <c r="D283" s="29" t="s">
        <v>59</v>
      </c>
      <c r="E283" s="30" t="s">
        <v>121</v>
      </c>
      <c r="F283" s="33" t="s">
        <v>149</v>
      </c>
      <c r="G283" s="33">
        <v>50.572000000000003</v>
      </c>
      <c r="H283" s="33">
        <v>1</v>
      </c>
      <c r="K283" s="16" t="s">
        <v>466</v>
      </c>
      <c r="L283" s="12" t="s">
        <v>12</v>
      </c>
      <c r="M283" s="12">
        <v>24</v>
      </c>
      <c r="N283" s="12" t="str">
        <f t="shared" si="17"/>
        <v>0820</v>
      </c>
      <c r="O283" s="12" t="str">
        <f t="shared" si="18"/>
        <v>15</v>
      </c>
      <c r="P283" s="12" t="str">
        <f t="shared" si="19"/>
        <v>H26.7-240820-15</v>
      </c>
    </row>
    <row r="284" spans="1:16" s="11" customFormat="1" ht="56.25" x14ac:dyDescent="0.25">
      <c r="A284" s="26">
        <f t="shared" si="20"/>
        <v>276</v>
      </c>
      <c r="B284" s="27" t="s">
        <v>909</v>
      </c>
      <c r="C284" s="28" t="s">
        <v>56</v>
      </c>
      <c r="D284" s="29" t="s">
        <v>57</v>
      </c>
      <c r="E284" s="33" t="s">
        <v>1267</v>
      </c>
      <c r="F284" s="31" t="s">
        <v>147</v>
      </c>
      <c r="G284" s="33">
        <v>46808</v>
      </c>
      <c r="H284" s="33">
        <v>5</v>
      </c>
      <c r="K284" s="14" t="s">
        <v>467</v>
      </c>
      <c r="L284" s="12" t="s">
        <v>12</v>
      </c>
      <c r="M284" s="12">
        <v>24</v>
      </c>
      <c r="N284" s="12" t="str">
        <f t="shared" si="17"/>
        <v>0820</v>
      </c>
      <c r="O284" s="12" t="str">
        <f t="shared" si="18"/>
        <v>08</v>
      </c>
      <c r="P284" s="12" t="str">
        <f t="shared" si="19"/>
        <v>H26.7-240820-08</v>
      </c>
    </row>
    <row r="285" spans="1:16" s="11" customFormat="1" ht="56.25" x14ac:dyDescent="0.25">
      <c r="A285" s="26">
        <f t="shared" si="20"/>
        <v>277</v>
      </c>
      <c r="B285" s="27" t="s">
        <v>910</v>
      </c>
      <c r="C285" s="28" t="s">
        <v>31</v>
      </c>
      <c r="D285" s="29" t="s">
        <v>32</v>
      </c>
      <c r="E285" s="33" t="s">
        <v>110</v>
      </c>
      <c r="F285" s="33" t="s">
        <v>146</v>
      </c>
      <c r="G285" s="33">
        <v>2128</v>
      </c>
      <c r="H285" s="33">
        <v>2</v>
      </c>
      <c r="K285" s="14" t="s">
        <v>468</v>
      </c>
      <c r="L285" s="12" t="s">
        <v>12</v>
      </c>
      <c r="M285" s="12">
        <v>24</v>
      </c>
      <c r="N285" s="12" t="str">
        <f t="shared" si="17"/>
        <v>0819</v>
      </c>
      <c r="O285" s="12" t="str">
        <f t="shared" si="18"/>
        <v>07</v>
      </c>
      <c r="P285" s="12" t="str">
        <f t="shared" si="19"/>
        <v>H26.7-240819-07</v>
      </c>
    </row>
    <row r="286" spans="1:16" s="11" customFormat="1" ht="56.25" x14ac:dyDescent="0.25">
      <c r="A286" s="26">
        <f t="shared" si="20"/>
        <v>278</v>
      </c>
      <c r="B286" s="27" t="s">
        <v>911</v>
      </c>
      <c r="C286" s="28" t="s">
        <v>31</v>
      </c>
      <c r="D286" s="29" t="s">
        <v>32</v>
      </c>
      <c r="E286" s="33" t="s">
        <v>110</v>
      </c>
      <c r="F286" s="33" t="s">
        <v>146</v>
      </c>
      <c r="G286" s="33">
        <v>428</v>
      </c>
      <c r="H286" s="33">
        <v>1</v>
      </c>
      <c r="K286" s="14" t="s">
        <v>469</v>
      </c>
      <c r="L286" s="12" t="s">
        <v>12</v>
      </c>
      <c r="M286" s="12">
        <v>24</v>
      </c>
      <c r="N286" s="12" t="str">
        <f t="shared" si="17"/>
        <v>0821</v>
      </c>
      <c r="O286" s="12" t="str">
        <f t="shared" si="18"/>
        <v>07</v>
      </c>
      <c r="P286" s="12" t="str">
        <f t="shared" si="19"/>
        <v>H26.7-240821-07</v>
      </c>
    </row>
    <row r="287" spans="1:16" s="11" customFormat="1" ht="56.25" x14ac:dyDescent="0.25">
      <c r="A287" s="26">
        <f t="shared" si="20"/>
        <v>279</v>
      </c>
      <c r="B287" s="27" t="s">
        <v>912</v>
      </c>
      <c r="C287" s="28" t="s">
        <v>31</v>
      </c>
      <c r="D287" s="29" t="s">
        <v>32</v>
      </c>
      <c r="E287" s="33" t="s">
        <v>110</v>
      </c>
      <c r="F287" s="33" t="s">
        <v>146</v>
      </c>
      <c r="G287" s="33">
        <v>428</v>
      </c>
      <c r="H287" s="33">
        <v>1</v>
      </c>
      <c r="K287" s="15" t="s">
        <v>470</v>
      </c>
      <c r="L287" s="12" t="s">
        <v>12</v>
      </c>
      <c r="M287" s="12">
        <v>24</v>
      </c>
      <c r="N287" s="12" t="str">
        <f t="shared" si="17"/>
        <v>0821</v>
      </c>
      <c r="O287" s="12" t="str">
        <f t="shared" si="18"/>
        <v>08</v>
      </c>
      <c r="P287" s="12" t="str">
        <f t="shared" si="19"/>
        <v>H26.7-240821-08</v>
      </c>
    </row>
    <row r="288" spans="1:16" s="11" customFormat="1" ht="56.25" x14ac:dyDescent="0.25">
      <c r="A288" s="26">
        <f t="shared" si="20"/>
        <v>280</v>
      </c>
      <c r="B288" s="27" t="s">
        <v>913</v>
      </c>
      <c r="C288" s="28" t="s">
        <v>31</v>
      </c>
      <c r="D288" s="29" t="s">
        <v>32</v>
      </c>
      <c r="E288" s="33" t="s">
        <v>115</v>
      </c>
      <c r="F288" s="33" t="s">
        <v>146</v>
      </c>
      <c r="G288" s="33">
        <v>310</v>
      </c>
      <c r="H288" s="33">
        <v>1</v>
      </c>
      <c r="K288" s="16" t="s">
        <v>471</v>
      </c>
      <c r="L288" s="12" t="s">
        <v>12</v>
      </c>
      <c r="M288" s="12">
        <v>24</v>
      </c>
      <c r="N288" s="12" t="str">
        <f t="shared" si="17"/>
        <v>0821</v>
      </c>
      <c r="O288" s="12" t="str">
        <f t="shared" si="18"/>
        <v>09</v>
      </c>
      <c r="P288" s="12" t="str">
        <f t="shared" si="19"/>
        <v>H26.7-240821-09</v>
      </c>
    </row>
    <row r="289" spans="1:16" s="11" customFormat="1" ht="56.25" x14ac:dyDescent="0.25">
      <c r="A289" s="26">
        <f t="shared" si="20"/>
        <v>281</v>
      </c>
      <c r="B289" s="27" t="s">
        <v>914</v>
      </c>
      <c r="C289" s="28" t="s">
        <v>31</v>
      </c>
      <c r="D289" s="29" t="s">
        <v>32</v>
      </c>
      <c r="E289" s="33" t="s">
        <v>115</v>
      </c>
      <c r="F289" s="33" t="s">
        <v>146</v>
      </c>
      <c r="G289" s="33">
        <v>472</v>
      </c>
      <c r="H289" s="33">
        <v>2</v>
      </c>
      <c r="K289" s="16" t="s">
        <v>472</v>
      </c>
      <c r="L289" s="12" t="s">
        <v>12</v>
      </c>
      <c r="M289" s="12">
        <v>24</v>
      </c>
      <c r="N289" s="12" t="str">
        <f t="shared" si="17"/>
        <v>0821</v>
      </c>
      <c r="O289" s="12" t="str">
        <f t="shared" si="18"/>
        <v>10</v>
      </c>
      <c r="P289" s="12" t="str">
        <f t="shared" si="19"/>
        <v>H26.7-240821-10</v>
      </c>
    </row>
    <row r="290" spans="1:16" s="11" customFormat="1" ht="56.25" x14ac:dyDescent="0.3">
      <c r="A290" s="26">
        <f t="shared" si="20"/>
        <v>282</v>
      </c>
      <c r="B290" s="27" t="s">
        <v>915</v>
      </c>
      <c r="C290" s="53" t="s">
        <v>1164</v>
      </c>
      <c r="D290" s="44" t="s">
        <v>1165</v>
      </c>
      <c r="E290" s="33" t="s">
        <v>185</v>
      </c>
      <c r="F290" s="31" t="s">
        <v>147</v>
      </c>
      <c r="G290" s="33">
        <v>2000</v>
      </c>
      <c r="H290" s="33">
        <v>1</v>
      </c>
      <c r="K290" s="16" t="s">
        <v>473</v>
      </c>
      <c r="L290" s="12" t="s">
        <v>12</v>
      </c>
      <c r="M290" s="12">
        <v>24</v>
      </c>
      <c r="N290" s="12" t="str">
        <f t="shared" si="17"/>
        <v>0820</v>
      </c>
      <c r="O290" s="12" t="str">
        <f t="shared" si="18"/>
        <v>22</v>
      </c>
      <c r="P290" s="12" t="str">
        <f t="shared" si="19"/>
        <v>H26.7-240820-22</v>
      </c>
    </row>
    <row r="291" spans="1:16" s="11" customFormat="1" ht="56.25" x14ac:dyDescent="0.3">
      <c r="A291" s="26">
        <f t="shared" si="20"/>
        <v>283</v>
      </c>
      <c r="B291" s="27" t="s">
        <v>916</v>
      </c>
      <c r="C291" s="53" t="s">
        <v>1164</v>
      </c>
      <c r="D291" s="44" t="s">
        <v>1165</v>
      </c>
      <c r="E291" s="33" t="s">
        <v>135</v>
      </c>
      <c r="F291" s="31" t="s">
        <v>147</v>
      </c>
      <c r="G291" s="33">
        <v>1400</v>
      </c>
      <c r="H291" s="33">
        <v>1</v>
      </c>
      <c r="K291" s="16" t="s">
        <v>474</v>
      </c>
      <c r="L291" s="12" t="s">
        <v>12</v>
      </c>
      <c r="M291" s="12">
        <v>24</v>
      </c>
      <c r="N291" s="12" t="str">
        <f t="shared" si="17"/>
        <v>0820</v>
      </c>
      <c r="O291" s="12" t="str">
        <f t="shared" si="18"/>
        <v>23</v>
      </c>
      <c r="P291" s="12" t="str">
        <f t="shared" si="19"/>
        <v>H26.7-240820-23</v>
      </c>
    </row>
    <row r="292" spans="1:16" s="11" customFormat="1" ht="56.25" x14ac:dyDescent="0.25">
      <c r="A292" s="26">
        <f t="shared" si="20"/>
        <v>284</v>
      </c>
      <c r="B292" s="27" t="s">
        <v>917</v>
      </c>
      <c r="C292" s="42" t="s">
        <v>1160</v>
      </c>
      <c r="D292" s="43" t="s">
        <v>1166</v>
      </c>
      <c r="E292" s="33" t="s">
        <v>107</v>
      </c>
      <c r="F292" s="33" t="s">
        <v>148</v>
      </c>
      <c r="G292" s="33">
        <f>807+1218+1280+1594+1695+1650+1219+2502</f>
        <v>11965</v>
      </c>
      <c r="H292" s="33">
        <v>8</v>
      </c>
      <c r="K292" s="16" t="s">
        <v>475</v>
      </c>
      <c r="L292" s="12" t="s">
        <v>12</v>
      </c>
      <c r="M292" s="12">
        <v>24</v>
      </c>
      <c r="N292" s="12" t="str">
        <f t="shared" si="17"/>
        <v>0819</v>
      </c>
      <c r="O292" s="12" t="str">
        <f t="shared" si="18"/>
        <v>25</v>
      </c>
      <c r="P292" s="12" t="str">
        <f t="shared" si="19"/>
        <v>H26.7-240819-25</v>
      </c>
    </row>
    <row r="293" spans="1:16" s="11" customFormat="1" ht="56.25" x14ac:dyDescent="0.25">
      <c r="A293" s="26">
        <f t="shared" si="20"/>
        <v>285</v>
      </c>
      <c r="B293" s="27" t="s">
        <v>918</v>
      </c>
      <c r="C293" s="42" t="s">
        <v>68</v>
      </c>
      <c r="D293" s="43" t="s">
        <v>90</v>
      </c>
      <c r="E293" s="33" t="s">
        <v>122</v>
      </c>
      <c r="F293" s="33" t="s">
        <v>146</v>
      </c>
      <c r="G293" s="33">
        <f>58+54</f>
        <v>112</v>
      </c>
      <c r="H293" s="33">
        <v>2</v>
      </c>
      <c r="K293" s="17" t="s">
        <v>476</v>
      </c>
      <c r="L293" s="12" t="s">
        <v>12</v>
      </c>
      <c r="M293" s="12">
        <v>24</v>
      </c>
      <c r="N293" s="12" t="str">
        <f t="shared" si="17"/>
        <v>0819</v>
      </c>
      <c r="O293" s="12" t="str">
        <f t="shared" si="18"/>
        <v>12</v>
      </c>
      <c r="P293" s="12" t="str">
        <f t="shared" si="19"/>
        <v>H26.7-240819-12</v>
      </c>
    </row>
    <row r="294" spans="1:16" s="11" customFormat="1" ht="56.25" x14ac:dyDescent="0.25">
      <c r="A294" s="26">
        <f t="shared" si="20"/>
        <v>286</v>
      </c>
      <c r="B294" s="27" t="s">
        <v>919</v>
      </c>
      <c r="C294" s="42" t="s">
        <v>68</v>
      </c>
      <c r="D294" s="43" t="s">
        <v>90</v>
      </c>
      <c r="E294" s="33" t="s">
        <v>1268</v>
      </c>
      <c r="F294" s="31" t="s">
        <v>147</v>
      </c>
      <c r="G294" s="33">
        <v>600</v>
      </c>
      <c r="H294" s="33">
        <v>2</v>
      </c>
      <c r="K294" s="16" t="s">
        <v>477</v>
      </c>
      <c r="L294" s="12" t="s">
        <v>12</v>
      </c>
      <c r="M294" s="12">
        <v>24</v>
      </c>
      <c r="N294" s="12" t="str">
        <f t="shared" si="17"/>
        <v>0819</v>
      </c>
      <c r="O294" s="12" t="str">
        <f t="shared" si="18"/>
        <v>14</v>
      </c>
      <c r="P294" s="12" t="str">
        <f t="shared" si="19"/>
        <v>H26.7-240819-14</v>
      </c>
    </row>
    <row r="295" spans="1:16" s="11" customFormat="1" ht="56.25" x14ac:dyDescent="0.25">
      <c r="A295" s="26">
        <f t="shared" si="20"/>
        <v>287</v>
      </c>
      <c r="B295" s="27" t="s">
        <v>920</v>
      </c>
      <c r="C295" s="42" t="s">
        <v>68</v>
      </c>
      <c r="D295" s="43" t="s">
        <v>90</v>
      </c>
      <c r="E295" s="33" t="s">
        <v>122</v>
      </c>
      <c r="F295" s="33" t="s">
        <v>146</v>
      </c>
      <c r="G295" s="33">
        <f>60+60+40+37+77+243+254+2+7+19</f>
        <v>799</v>
      </c>
      <c r="H295" s="33">
        <v>10</v>
      </c>
      <c r="K295" s="14" t="s">
        <v>478</v>
      </c>
      <c r="L295" s="12" t="s">
        <v>12</v>
      </c>
      <c r="M295" s="12">
        <v>24</v>
      </c>
      <c r="N295" s="12" t="str">
        <f t="shared" si="17"/>
        <v>0820</v>
      </c>
      <c r="O295" s="12" t="str">
        <f t="shared" si="18"/>
        <v>02</v>
      </c>
      <c r="P295" s="12" t="str">
        <f t="shared" si="19"/>
        <v>H26.7-240820-02</v>
      </c>
    </row>
    <row r="296" spans="1:16" s="11" customFormat="1" ht="56.25" x14ac:dyDescent="0.25">
      <c r="A296" s="26">
        <f t="shared" si="20"/>
        <v>288</v>
      </c>
      <c r="B296" s="27" t="s">
        <v>921</v>
      </c>
      <c r="C296" s="42" t="s">
        <v>68</v>
      </c>
      <c r="D296" s="43" t="s">
        <v>90</v>
      </c>
      <c r="E296" s="33" t="s">
        <v>175</v>
      </c>
      <c r="F296" s="31" t="s">
        <v>147</v>
      </c>
      <c r="G296" s="33">
        <v>500</v>
      </c>
      <c r="H296" s="33">
        <v>2</v>
      </c>
      <c r="K296" s="16" t="s">
        <v>479</v>
      </c>
      <c r="L296" s="12" t="s">
        <v>12</v>
      </c>
      <c r="M296" s="12">
        <v>24</v>
      </c>
      <c r="N296" s="12" t="str">
        <f t="shared" si="17"/>
        <v>0820</v>
      </c>
      <c r="O296" s="12" t="str">
        <f t="shared" si="18"/>
        <v>14</v>
      </c>
      <c r="P296" s="12" t="str">
        <f t="shared" si="19"/>
        <v>H26.7-240820-14</v>
      </c>
    </row>
    <row r="297" spans="1:16" s="11" customFormat="1" ht="56.25" x14ac:dyDescent="0.25">
      <c r="A297" s="26">
        <f t="shared" si="20"/>
        <v>289</v>
      </c>
      <c r="B297" s="27" t="s">
        <v>922</v>
      </c>
      <c r="C297" s="42" t="s">
        <v>68</v>
      </c>
      <c r="D297" s="43" t="s">
        <v>90</v>
      </c>
      <c r="E297" s="33" t="s">
        <v>122</v>
      </c>
      <c r="F297" s="33" t="s">
        <v>146</v>
      </c>
      <c r="G297" s="33">
        <f>9+15+7+12+12+5+6+26+40+26+26+1</f>
        <v>185</v>
      </c>
      <c r="H297" s="33">
        <v>12</v>
      </c>
      <c r="K297" s="16" t="s">
        <v>480</v>
      </c>
      <c r="L297" s="12" t="s">
        <v>12</v>
      </c>
      <c r="M297" s="12">
        <v>24</v>
      </c>
      <c r="N297" s="12" t="str">
        <f t="shared" si="17"/>
        <v>0820</v>
      </c>
      <c r="O297" s="12" t="str">
        <f t="shared" si="18"/>
        <v>17</v>
      </c>
      <c r="P297" s="12" t="str">
        <f t="shared" si="19"/>
        <v>H26.7-240820-17</v>
      </c>
    </row>
    <row r="298" spans="1:16" s="11" customFormat="1" ht="56.25" x14ac:dyDescent="0.25">
      <c r="A298" s="26">
        <f t="shared" si="20"/>
        <v>290</v>
      </c>
      <c r="B298" s="27" t="s">
        <v>923</v>
      </c>
      <c r="C298" s="42" t="s">
        <v>68</v>
      </c>
      <c r="D298" s="43" t="s">
        <v>90</v>
      </c>
      <c r="E298" s="33" t="s">
        <v>122</v>
      </c>
      <c r="F298" s="33" t="s">
        <v>146</v>
      </c>
      <c r="G298" s="33">
        <f>251+251+102+102+54</f>
        <v>760</v>
      </c>
      <c r="H298" s="33">
        <v>5</v>
      </c>
      <c r="K298" s="16" t="s">
        <v>481</v>
      </c>
      <c r="L298" s="12" t="s">
        <v>12</v>
      </c>
      <c r="M298" s="12">
        <v>24</v>
      </c>
      <c r="N298" s="12" t="str">
        <f t="shared" si="17"/>
        <v>0820</v>
      </c>
      <c r="O298" s="12" t="str">
        <f t="shared" si="18"/>
        <v>19</v>
      </c>
      <c r="P298" s="12" t="str">
        <f t="shared" si="19"/>
        <v>H26.7-240820-19</v>
      </c>
    </row>
    <row r="299" spans="1:16" s="11" customFormat="1" ht="56.25" x14ac:dyDescent="0.25">
      <c r="A299" s="26">
        <f t="shared" si="20"/>
        <v>291</v>
      </c>
      <c r="B299" s="27" t="s">
        <v>924</v>
      </c>
      <c r="C299" s="42" t="s">
        <v>68</v>
      </c>
      <c r="D299" s="43" t="s">
        <v>90</v>
      </c>
      <c r="E299" s="33" t="s">
        <v>183</v>
      </c>
      <c r="F299" s="31" t="s">
        <v>147</v>
      </c>
      <c r="G299" s="33">
        <f>700+1200+648+852+800+52+52</f>
        <v>4304</v>
      </c>
      <c r="H299" s="33">
        <v>7</v>
      </c>
      <c r="K299" s="16" t="s">
        <v>482</v>
      </c>
      <c r="L299" s="12" t="s">
        <v>12</v>
      </c>
      <c r="M299" s="12">
        <v>24</v>
      </c>
      <c r="N299" s="12" t="str">
        <f t="shared" si="17"/>
        <v>0819</v>
      </c>
      <c r="O299" s="12" t="str">
        <f t="shared" si="18"/>
        <v>18</v>
      </c>
      <c r="P299" s="12" t="str">
        <f t="shared" si="19"/>
        <v>H26.7-240819-18</v>
      </c>
    </row>
    <row r="300" spans="1:16" s="11" customFormat="1" ht="75" x14ac:dyDescent="0.25">
      <c r="A300" s="26">
        <f t="shared" si="20"/>
        <v>292</v>
      </c>
      <c r="B300" s="27" t="s">
        <v>925</v>
      </c>
      <c r="C300" s="42" t="s">
        <v>1167</v>
      </c>
      <c r="D300" s="43" t="s">
        <v>1168</v>
      </c>
      <c r="E300" s="33" t="s">
        <v>1239</v>
      </c>
      <c r="F300" s="33" t="s">
        <v>1302</v>
      </c>
      <c r="G300" s="33">
        <v>3400</v>
      </c>
      <c r="H300" s="33">
        <v>4</v>
      </c>
      <c r="K300" s="16" t="s">
        <v>483</v>
      </c>
      <c r="L300" s="12" t="s">
        <v>12</v>
      </c>
      <c r="M300" s="12">
        <v>24</v>
      </c>
      <c r="N300" s="12" t="str">
        <f t="shared" si="17"/>
        <v>0821</v>
      </c>
      <c r="O300" s="12" t="str">
        <f t="shared" si="18"/>
        <v>21</v>
      </c>
      <c r="P300" s="12" t="str">
        <f t="shared" si="19"/>
        <v>H26.7-240821-21</v>
      </c>
    </row>
    <row r="301" spans="1:16" s="11" customFormat="1" ht="56.25" x14ac:dyDescent="0.25">
      <c r="A301" s="26">
        <f t="shared" si="20"/>
        <v>293</v>
      </c>
      <c r="B301" s="27" t="s">
        <v>926</v>
      </c>
      <c r="C301" s="28" t="s">
        <v>19</v>
      </c>
      <c r="D301" s="29" t="s">
        <v>34</v>
      </c>
      <c r="E301" s="33" t="s">
        <v>123</v>
      </c>
      <c r="F301" s="31" t="s">
        <v>147</v>
      </c>
      <c r="G301" s="33">
        <v>6247</v>
      </c>
      <c r="H301" s="33">
        <v>3</v>
      </c>
      <c r="K301" s="16" t="s">
        <v>484</v>
      </c>
      <c r="L301" s="12" t="s">
        <v>12</v>
      </c>
      <c r="M301" s="12">
        <v>24</v>
      </c>
      <c r="N301" s="12" t="str">
        <f t="shared" si="17"/>
        <v>0821</v>
      </c>
      <c r="O301" s="12" t="str">
        <f t="shared" si="18"/>
        <v>25</v>
      </c>
      <c r="P301" s="12" t="str">
        <f t="shared" si="19"/>
        <v>H26.7-240821-25</v>
      </c>
    </row>
    <row r="302" spans="1:16" s="11" customFormat="1" ht="56.25" x14ac:dyDescent="0.25">
      <c r="A302" s="26">
        <f t="shared" si="20"/>
        <v>294</v>
      </c>
      <c r="B302" s="27" t="s">
        <v>927</v>
      </c>
      <c r="C302" s="42" t="s">
        <v>1169</v>
      </c>
      <c r="D302" s="34" t="s">
        <v>1170</v>
      </c>
      <c r="E302" s="33" t="s">
        <v>1250</v>
      </c>
      <c r="F302" s="31" t="s">
        <v>147</v>
      </c>
      <c r="G302" s="33">
        <v>49</v>
      </c>
      <c r="H302" s="33">
        <v>1</v>
      </c>
      <c r="K302" s="14" t="s">
        <v>485</v>
      </c>
      <c r="L302" s="12" t="s">
        <v>12</v>
      </c>
      <c r="M302" s="12">
        <v>24</v>
      </c>
      <c r="N302" s="12" t="str">
        <f t="shared" si="17"/>
        <v>0822</v>
      </c>
      <c r="O302" s="12" t="str">
        <f t="shared" si="18"/>
        <v>06</v>
      </c>
      <c r="P302" s="12" t="str">
        <f t="shared" si="19"/>
        <v>H26.7-240822-06</v>
      </c>
    </row>
    <row r="303" spans="1:16" s="11" customFormat="1" ht="56.25" x14ac:dyDescent="0.25">
      <c r="A303" s="26">
        <f t="shared" si="20"/>
        <v>295</v>
      </c>
      <c r="B303" s="27" t="s">
        <v>928</v>
      </c>
      <c r="C303" s="42" t="s">
        <v>1160</v>
      </c>
      <c r="D303" s="43" t="s">
        <v>1166</v>
      </c>
      <c r="E303" s="33" t="s">
        <v>1269</v>
      </c>
      <c r="F303" s="33" t="s">
        <v>148</v>
      </c>
      <c r="G303" s="33">
        <v>5994</v>
      </c>
      <c r="H303" s="33">
        <v>6</v>
      </c>
      <c r="K303" s="16" t="s">
        <v>486</v>
      </c>
      <c r="L303" s="12" t="s">
        <v>12</v>
      </c>
      <c r="M303" s="12">
        <v>24</v>
      </c>
      <c r="N303" s="12" t="str">
        <f t="shared" si="17"/>
        <v>0819</v>
      </c>
      <c r="O303" s="12" t="str">
        <f t="shared" si="18"/>
        <v>27</v>
      </c>
      <c r="P303" s="12" t="str">
        <f t="shared" si="19"/>
        <v>H26.7-240819-27</v>
      </c>
    </row>
    <row r="304" spans="1:16" s="11" customFormat="1" ht="56.25" x14ac:dyDescent="0.25">
      <c r="A304" s="26">
        <f t="shared" si="20"/>
        <v>296</v>
      </c>
      <c r="B304" s="27" t="s">
        <v>929</v>
      </c>
      <c r="C304" s="42" t="s">
        <v>1171</v>
      </c>
      <c r="D304" s="43" t="s">
        <v>1166</v>
      </c>
      <c r="E304" s="33" t="s">
        <v>1269</v>
      </c>
      <c r="F304" s="33" t="s">
        <v>148</v>
      </c>
      <c r="G304" s="33">
        <v>5101</v>
      </c>
      <c r="H304" s="33">
        <v>5</v>
      </c>
      <c r="K304" s="16" t="s">
        <v>487</v>
      </c>
      <c r="L304" s="12" t="s">
        <v>12</v>
      </c>
      <c r="M304" s="12">
        <v>24</v>
      </c>
      <c r="N304" s="12" t="str">
        <f t="shared" si="17"/>
        <v>0819</v>
      </c>
      <c r="O304" s="12" t="str">
        <f t="shared" si="18"/>
        <v>26</v>
      </c>
      <c r="P304" s="12" t="str">
        <f t="shared" si="19"/>
        <v>H26.7-240819-26</v>
      </c>
    </row>
    <row r="305" spans="1:16" s="11" customFormat="1" ht="75" x14ac:dyDescent="0.25">
      <c r="A305" s="26">
        <f t="shared" si="20"/>
        <v>297</v>
      </c>
      <c r="B305" s="27" t="s">
        <v>930</v>
      </c>
      <c r="C305" s="42" t="s">
        <v>1172</v>
      </c>
      <c r="D305" s="43" t="s">
        <v>1173</v>
      </c>
      <c r="E305" s="33" t="s">
        <v>129</v>
      </c>
      <c r="F305" s="31" t="s">
        <v>147</v>
      </c>
      <c r="G305" s="33">
        <v>5</v>
      </c>
      <c r="H305" s="33">
        <v>1</v>
      </c>
      <c r="K305" s="14" t="s">
        <v>488</v>
      </c>
      <c r="L305" s="12" t="s">
        <v>12</v>
      </c>
      <c r="M305" s="12">
        <v>24</v>
      </c>
      <c r="N305" s="12" t="str">
        <f t="shared" si="17"/>
        <v>0822</v>
      </c>
      <c r="O305" s="12" t="str">
        <f t="shared" si="18"/>
        <v>08</v>
      </c>
      <c r="P305" s="12" t="str">
        <f t="shared" si="19"/>
        <v>H26.7-240822-08</v>
      </c>
    </row>
    <row r="306" spans="1:16" s="11" customFormat="1" ht="37.5" x14ac:dyDescent="0.25">
      <c r="A306" s="26">
        <f t="shared" si="20"/>
        <v>298</v>
      </c>
      <c r="B306" s="27" t="s">
        <v>931</v>
      </c>
      <c r="C306" s="34" t="s">
        <v>1119</v>
      </c>
      <c r="D306" s="34" t="s">
        <v>1174</v>
      </c>
      <c r="E306" s="33" t="s">
        <v>1270</v>
      </c>
      <c r="F306" s="31" t="s">
        <v>147</v>
      </c>
      <c r="G306" s="33">
        <v>9</v>
      </c>
      <c r="H306" s="33">
        <v>1</v>
      </c>
      <c r="K306" s="17" t="s">
        <v>489</v>
      </c>
      <c r="L306" s="12" t="s">
        <v>12</v>
      </c>
      <c r="M306" s="12">
        <v>24</v>
      </c>
      <c r="N306" s="12" t="str">
        <f t="shared" si="17"/>
        <v>0819</v>
      </c>
      <c r="O306" s="12" t="str">
        <f t="shared" si="18"/>
        <v>11</v>
      </c>
      <c r="P306" s="12" t="str">
        <f t="shared" si="19"/>
        <v>H26.7-240819-11</v>
      </c>
    </row>
    <row r="307" spans="1:16" s="11" customFormat="1" ht="93.75" x14ac:dyDescent="0.25">
      <c r="A307" s="26">
        <f t="shared" si="20"/>
        <v>299</v>
      </c>
      <c r="B307" s="27" t="s">
        <v>932</v>
      </c>
      <c r="C307" s="49" t="s">
        <v>41</v>
      </c>
      <c r="D307" s="49" t="s">
        <v>42</v>
      </c>
      <c r="E307" s="33" t="s">
        <v>114</v>
      </c>
      <c r="F307" s="31" t="s">
        <v>147</v>
      </c>
      <c r="G307" s="33">
        <v>321</v>
      </c>
      <c r="H307" s="33">
        <v>2</v>
      </c>
      <c r="K307" s="14" t="s">
        <v>490</v>
      </c>
      <c r="L307" s="12" t="s">
        <v>12</v>
      </c>
      <c r="M307" s="12">
        <v>24</v>
      </c>
      <c r="N307" s="12" t="str">
        <f t="shared" si="17"/>
        <v>0822</v>
      </c>
      <c r="O307" s="12" t="str">
        <f t="shared" si="18"/>
        <v>03</v>
      </c>
      <c r="P307" s="12" t="str">
        <f t="shared" si="19"/>
        <v>H26.7-240822-03</v>
      </c>
    </row>
    <row r="308" spans="1:16" s="11" customFormat="1" ht="93.75" x14ac:dyDescent="0.25">
      <c r="A308" s="26">
        <f t="shared" si="20"/>
        <v>300</v>
      </c>
      <c r="B308" s="27" t="s">
        <v>933</v>
      </c>
      <c r="C308" s="49" t="s">
        <v>41</v>
      </c>
      <c r="D308" s="49" t="s">
        <v>42</v>
      </c>
      <c r="E308" s="33" t="s">
        <v>114</v>
      </c>
      <c r="F308" s="31" t="s">
        <v>147</v>
      </c>
      <c r="G308" s="33">
        <v>188</v>
      </c>
      <c r="H308" s="33">
        <v>2</v>
      </c>
      <c r="K308" s="17" t="s">
        <v>491</v>
      </c>
      <c r="L308" s="12" t="s">
        <v>12</v>
      </c>
      <c r="M308" s="12">
        <v>24</v>
      </c>
      <c r="N308" s="12" t="str">
        <f t="shared" si="17"/>
        <v>0822</v>
      </c>
      <c r="O308" s="12" t="str">
        <f t="shared" si="18"/>
        <v>.4</v>
      </c>
      <c r="P308" s="12" t="str">
        <f t="shared" si="19"/>
        <v>H26.7-240822-.4</v>
      </c>
    </row>
    <row r="309" spans="1:16" s="11" customFormat="1" ht="93.75" x14ac:dyDescent="0.25">
      <c r="A309" s="26">
        <f t="shared" si="20"/>
        <v>301</v>
      </c>
      <c r="B309" s="27" t="s">
        <v>934</v>
      </c>
      <c r="C309" s="49" t="s">
        <v>41</v>
      </c>
      <c r="D309" s="49" t="s">
        <v>42</v>
      </c>
      <c r="E309" s="33" t="s">
        <v>115</v>
      </c>
      <c r="F309" s="31" t="s">
        <v>147</v>
      </c>
      <c r="G309" s="33">
        <v>92</v>
      </c>
      <c r="H309" s="33">
        <v>2</v>
      </c>
      <c r="K309" s="14" t="s">
        <v>492</v>
      </c>
      <c r="L309" s="12" t="s">
        <v>12</v>
      </c>
      <c r="M309" s="12">
        <v>24</v>
      </c>
      <c r="N309" s="12" t="str">
        <f t="shared" si="17"/>
        <v>0822</v>
      </c>
      <c r="O309" s="12" t="str">
        <f t="shared" si="18"/>
        <v>05</v>
      </c>
      <c r="P309" s="12" t="str">
        <f t="shared" si="19"/>
        <v>H26.7-240822-05</v>
      </c>
    </row>
    <row r="310" spans="1:16" s="11" customFormat="1" ht="37.5" x14ac:dyDescent="0.25">
      <c r="A310" s="26">
        <f t="shared" si="20"/>
        <v>302</v>
      </c>
      <c r="B310" s="27" t="s">
        <v>935</v>
      </c>
      <c r="C310" s="42" t="s">
        <v>52</v>
      </c>
      <c r="D310" s="43" t="s">
        <v>53</v>
      </c>
      <c r="E310" s="33" t="s">
        <v>117</v>
      </c>
      <c r="F310" s="33" t="s">
        <v>149</v>
      </c>
      <c r="G310" s="33">
        <v>32.44</v>
      </c>
      <c r="H310" s="33">
        <v>2</v>
      </c>
      <c r="K310" s="14" t="s">
        <v>493</v>
      </c>
      <c r="L310" s="12" t="s">
        <v>12</v>
      </c>
      <c r="M310" s="12">
        <v>24</v>
      </c>
      <c r="N310" s="12" t="str">
        <f t="shared" si="17"/>
        <v>0822</v>
      </c>
      <c r="O310" s="12" t="str">
        <f t="shared" si="18"/>
        <v>02</v>
      </c>
      <c r="P310" s="12" t="str">
        <f t="shared" si="19"/>
        <v>H26.7-240822-02</v>
      </c>
    </row>
    <row r="311" spans="1:16" s="11" customFormat="1" ht="37.5" x14ac:dyDescent="0.25">
      <c r="A311" s="26">
        <f t="shared" si="20"/>
        <v>303</v>
      </c>
      <c r="B311" s="27" t="s">
        <v>936</v>
      </c>
      <c r="C311" s="42" t="s">
        <v>52</v>
      </c>
      <c r="D311" s="43" t="s">
        <v>53</v>
      </c>
      <c r="E311" s="33" t="s">
        <v>119</v>
      </c>
      <c r="F311" s="33" t="s">
        <v>149</v>
      </c>
      <c r="G311" s="33">
        <v>6.09</v>
      </c>
      <c r="H311" s="33">
        <v>1</v>
      </c>
      <c r="K311" s="17" t="s">
        <v>494</v>
      </c>
      <c r="L311" s="12" t="s">
        <v>12</v>
      </c>
      <c r="M311" s="12">
        <v>24</v>
      </c>
      <c r="N311" s="12" t="str">
        <f t="shared" si="17"/>
        <v>0822</v>
      </c>
      <c r="O311" s="12" t="str">
        <f t="shared" si="18"/>
        <v>10</v>
      </c>
      <c r="P311" s="12" t="str">
        <f t="shared" si="19"/>
        <v>H26.7-240822-10</v>
      </c>
    </row>
    <row r="312" spans="1:16" s="11" customFormat="1" ht="37.5" x14ac:dyDescent="0.3">
      <c r="A312" s="26">
        <f t="shared" si="20"/>
        <v>304</v>
      </c>
      <c r="B312" s="27" t="s">
        <v>937</v>
      </c>
      <c r="C312" s="42" t="s">
        <v>52</v>
      </c>
      <c r="D312" s="43" t="s">
        <v>53</v>
      </c>
      <c r="E312" s="33" t="s">
        <v>117</v>
      </c>
      <c r="F312" s="33" t="s">
        <v>149</v>
      </c>
      <c r="G312" s="40">
        <v>31.614999999999998</v>
      </c>
      <c r="H312" s="33">
        <v>3</v>
      </c>
      <c r="K312" s="17" t="s">
        <v>495</v>
      </c>
      <c r="L312" s="12" t="s">
        <v>12</v>
      </c>
      <c r="M312" s="12">
        <v>24</v>
      </c>
      <c r="N312" s="12" t="str">
        <f t="shared" si="17"/>
        <v>0822</v>
      </c>
      <c r="O312" s="12" t="str">
        <f t="shared" si="18"/>
        <v>11</v>
      </c>
      <c r="P312" s="12" t="str">
        <f t="shared" si="19"/>
        <v>H26.7-240822-11</v>
      </c>
    </row>
    <row r="313" spans="1:16" s="11" customFormat="1" ht="37.5" x14ac:dyDescent="0.25">
      <c r="A313" s="26">
        <f t="shared" si="20"/>
        <v>305</v>
      </c>
      <c r="B313" s="27" t="s">
        <v>938</v>
      </c>
      <c r="C313" s="42" t="s">
        <v>52</v>
      </c>
      <c r="D313" s="43" t="s">
        <v>53</v>
      </c>
      <c r="E313" s="33" t="s">
        <v>109</v>
      </c>
      <c r="F313" s="33" t="s">
        <v>149</v>
      </c>
      <c r="G313" s="33">
        <v>9.86</v>
      </c>
      <c r="H313" s="33">
        <v>1</v>
      </c>
      <c r="K313" s="17" t="s">
        <v>496</v>
      </c>
      <c r="L313" s="12" t="s">
        <v>12</v>
      </c>
      <c r="M313" s="12">
        <v>24</v>
      </c>
      <c r="N313" s="12" t="str">
        <f t="shared" si="17"/>
        <v>0822</v>
      </c>
      <c r="O313" s="12" t="str">
        <f t="shared" si="18"/>
        <v>12</v>
      </c>
      <c r="P313" s="12" t="str">
        <f t="shared" si="19"/>
        <v>H26.7-240822-12</v>
      </c>
    </row>
    <row r="314" spans="1:16" s="11" customFormat="1" ht="37.5" x14ac:dyDescent="0.25">
      <c r="A314" s="26">
        <f t="shared" si="20"/>
        <v>306</v>
      </c>
      <c r="B314" s="27" t="s">
        <v>939</v>
      </c>
      <c r="C314" s="42" t="s">
        <v>52</v>
      </c>
      <c r="D314" s="43" t="s">
        <v>53</v>
      </c>
      <c r="E314" s="33" t="s">
        <v>109</v>
      </c>
      <c r="F314" s="33" t="s">
        <v>149</v>
      </c>
      <c r="G314" s="33">
        <v>8.7899999999999991</v>
      </c>
      <c r="H314" s="33">
        <v>1</v>
      </c>
      <c r="K314" s="16" t="s">
        <v>497</v>
      </c>
      <c r="L314" s="12" t="s">
        <v>12</v>
      </c>
      <c r="M314" s="12">
        <v>24</v>
      </c>
      <c r="N314" s="12" t="str">
        <f t="shared" si="17"/>
        <v>0822</v>
      </c>
      <c r="O314" s="12" t="str">
        <f t="shared" si="18"/>
        <v>13</v>
      </c>
      <c r="P314" s="12" t="str">
        <f t="shared" si="19"/>
        <v>H26.7-240822-13</v>
      </c>
    </row>
    <row r="315" spans="1:16" s="11" customFormat="1" ht="37.5" x14ac:dyDescent="0.25">
      <c r="A315" s="26">
        <f t="shared" si="20"/>
        <v>307</v>
      </c>
      <c r="B315" s="27" t="s">
        <v>940</v>
      </c>
      <c r="C315" s="42" t="s">
        <v>52</v>
      </c>
      <c r="D315" s="43" t="s">
        <v>53</v>
      </c>
      <c r="E315" s="33" t="s">
        <v>109</v>
      </c>
      <c r="F315" s="33" t="s">
        <v>149</v>
      </c>
      <c r="G315" s="33">
        <v>75.08</v>
      </c>
      <c r="H315" s="33">
        <v>4</v>
      </c>
      <c r="K315" s="16" t="s">
        <v>498</v>
      </c>
      <c r="L315" s="12" t="s">
        <v>12</v>
      </c>
      <c r="M315" s="12">
        <v>24</v>
      </c>
      <c r="N315" s="12" t="str">
        <f t="shared" si="17"/>
        <v>0822</v>
      </c>
      <c r="O315" s="12" t="str">
        <f t="shared" si="18"/>
        <v>14</v>
      </c>
      <c r="P315" s="12" t="str">
        <f t="shared" si="19"/>
        <v>H26.7-240822-14</v>
      </c>
    </row>
    <row r="316" spans="1:16" s="11" customFormat="1" ht="37.5" x14ac:dyDescent="0.25">
      <c r="A316" s="26">
        <f t="shared" si="20"/>
        <v>308</v>
      </c>
      <c r="B316" s="27" t="s">
        <v>941</v>
      </c>
      <c r="C316" s="42" t="s">
        <v>52</v>
      </c>
      <c r="D316" s="43" t="s">
        <v>53</v>
      </c>
      <c r="E316" s="33" t="s">
        <v>109</v>
      </c>
      <c r="F316" s="33" t="s">
        <v>149</v>
      </c>
      <c r="G316" s="33">
        <v>55.55</v>
      </c>
      <c r="H316" s="33">
        <v>3</v>
      </c>
      <c r="K316" s="16" t="s">
        <v>499</v>
      </c>
      <c r="L316" s="12" t="s">
        <v>12</v>
      </c>
      <c r="M316" s="12">
        <v>24</v>
      </c>
      <c r="N316" s="12" t="str">
        <f t="shared" si="17"/>
        <v>0822</v>
      </c>
      <c r="O316" s="12" t="str">
        <f t="shared" si="18"/>
        <v>15</v>
      </c>
      <c r="P316" s="12" t="str">
        <f t="shared" si="19"/>
        <v>H26.7-240822-15</v>
      </c>
    </row>
    <row r="317" spans="1:16" s="11" customFormat="1" ht="37.5" x14ac:dyDescent="0.25">
      <c r="A317" s="26">
        <f t="shared" si="20"/>
        <v>309</v>
      </c>
      <c r="B317" s="27" t="s">
        <v>942</v>
      </c>
      <c r="C317" s="42" t="s">
        <v>52</v>
      </c>
      <c r="D317" s="43" t="s">
        <v>53</v>
      </c>
      <c r="E317" s="33" t="s">
        <v>109</v>
      </c>
      <c r="F317" s="33" t="s">
        <v>149</v>
      </c>
      <c r="G317" s="33">
        <v>30.79</v>
      </c>
      <c r="H317" s="33">
        <v>2</v>
      </c>
      <c r="K317" s="16" t="s">
        <v>500</v>
      </c>
      <c r="L317" s="12" t="s">
        <v>12</v>
      </c>
      <c r="M317" s="12">
        <v>24</v>
      </c>
      <c r="N317" s="12" t="str">
        <f t="shared" si="17"/>
        <v>0822</v>
      </c>
      <c r="O317" s="12" t="str">
        <f t="shared" si="18"/>
        <v>16</v>
      </c>
      <c r="P317" s="12" t="str">
        <f t="shared" si="19"/>
        <v>H26.7-240822-16</v>
      </c>
    </row>
    <row r="318" spans="1:16" s="11" customFormat="1" ht="37.5" x14ac:dyDescent="0.25">
      <c r="A318" s="26">
        <f t="shared" si="20"/>
        <v>310</v>
      </c>
      <c r="B318" s="27" t="s">
        <v>943</v>
      </c>
      <c r="C318" s="42" t="s">
        <v>52</v>
      </c>
      <c r="D318" s="43" t="s">
        <v>53</v>
      </c>
      <c r="E318" s="33" t="s">
        <v>109</v>
      </c>
      <c r="F318" s="33" t="s">
        <v>149</v>
      </c>
      <c r="G318" s="33">
        <v>46.6</v>
      </c>
      <c r="H318" s="33">
        <v>2</v>
      </c>
      <c r="K318" s="16" t="s">
        <v>501</v>
      </c>
      <c r="L318" s="12" t="s">
        <v>12</v>
      </c>
      <c r="M318" s="12">
        <v>24</v>
      </c>
      <c r="N318" s="12" t="str">
        <f t="shared" si="17"/>
        <v>0822</v>
      </c>
      <c r="O318" s="12" t="str">
        <f t="shared" si="18"/>
        <v>17</v>
      </c>
      <c r="P318" s="12" t="str">
        <f t="shared" si="19"/>
        <v>H26.7-240822-17</v>
      </c>
    </row>
    <row r="319" spans="1:16" s="11" customFormat="1" ht="37.5" x14ac:dyDescent="0.25">
      <c r="A319" s="26">
        <f t="shared" si="20"/>
        <v>311</v>
      </c>
      <c r="B319" s="27" t="s">
        <v>944</v>
      </c>
      <c r="C319" s="42" t="s">
        <v>52</v>
      </c>
      <c r="D319" s="43" t="s">
        <v>53</v>
      </c>
      <c r="E319" s="33" t="s">
        <v>106</v>
      </c>
      <c r="F319" s="33" t="s">
        <v>149</v>
      </c>
      <c r="G319" s="35">
        <v>12.035</v>
      </c>
      <c r="H319" s="33">
        <v>1</v>
      </c>
      <c r="K319" s="16" t="s">
        <v>502</v>
      </c>
      <c r="L319" s="12" t="s">
        <v>12</v>
      </c>
      <c r="M319" s="12">
        <v>24</v>
      </c>
      <c r="N319" s="12" t="str">
        <f t="shared" si="17"/>
        <v>0822</v>
      </c>
      <c r="O319" s="12" t="str">
        <f t="shared" si="18"/>
        <v>18</v>
      </c>
      <c r="P319" s="12" t="str">
        <f t="shared" si="19"/>
        <v>H26.7-240822-18</v>
      </c>
    </row>
    <row r="320" spans="1:16" s="11" customFormat="1" ht="37.5" x14ac:dyDescent="0.25">
      <c r="A320" s="26">
        <f t="shared" si="20"/>
        <v>312</v>
      </c>
      <c r="B320" s="27" t="s">
        <v>945</v>
      </c>
      <c r="C320" s="42" t="s">
        <v>52</v>
      </c>
      <c r="D320" s="43" t="s">
        <v>53</v>
      </c>
      <c r="E320" s="33" t="s">
        <v>118</v>
      </c>
      <c r="F320" s="33" t="s">
        <v>149</v>
      </c>
      <c r="G320" s="33">
        <v>21.39</v>
      </c>
      <c r="H320" s="33">
        <v>2</v>
      </c>
      <c r="K320" s="16" t="s">
        <v>503</v>
      </c>
      <c r="L320" s="12" t="s">
        <v>12</v>
      </c>
      <c r="M320" s="12">
        <v>24</v>
      </c>
      <c r="N320" s="12" t="str">
        <f t="shared" si="17"/>
        <v>0822</v>
      </c>
      <c r="O320" s="12" t="str">
        <f t="shared" si="18"/>
        <v>19</v>
      </c>
      <c r="P320" s="12" t="str">
        <f t="shared" si="19"/>
        <v>H26.7-240822-19</v>
      </c>
    </row>
    <row r="321" spans="1:16" s="11" customFormat="1" ht="37.5" x14ac:dyDescent="0.25">
      <c r="A321" s="26">
        <f t="shared" si="20"/>
        <v>313</v>
      </c>
      <c r="B321" s="27" t="s">
        <v>946</v>
      </c>
      <c r="C321" s="42" t="s">
        <v>52</v>
      </c>
      <c r="D321" s="43" t="s">
        <v>53</v>
      </c>
      <c r="E321" s="33" t="s">
        <v>109</v>
      </c>
      <c r="F321" s="33" t="s">
        <v>149</v>
      </c>
      <c r="G321" s="33">
        <v>79.11</v>
      </c>
      <c r="H321" s="33">
        <v>6</v>
      </c>
      <c r="K321" s="16" t="s">
        <v>504</v>
      </c>
      <c r="L321" s="12" t="s">
        <v>12</v>
      </c>
      <c r="M321" s="12">
        <v>24</v>
      </c>
      <c r="N321" s="12" t="str">
        <f t="shared" si="17"/>
        <v>0822</v>
      </c>
      <c r="O321" s="12" t="str">
        <f t="shared" si="18"/>
        <v>20</v>
      </c>
      <c r="P321" s="12" t="str">
        <f t="shared" si="19"/>
        <v>H26.7-240822-20</v>
      </c>
    </row>
    <row r="322" spans="1:16" s="11" customFormat="1" ht="37.5" x14ac:dyDescent="0.25">
      <c r="A322" s="26">
        <f t="shared" si="20"/>
        <v>314</v>
      </c>
      <c r="B322" s="27" t="s">
        <v>947</v>
      </c>
      <c r="C322" s="42" t="s">
        <v>52</v>
      </c>
      <c r="D322" s="43" t="s">
        <v>53</v>
      </c>
      <c r="E322" s="33" t="s">
        <v>106</v>
      </c>
      <c r="F322" s="33" t="s">
        <v>149</v>
      </c>
      <c r="G322" s="33">
        <v>142.84</v>
      </c>
      <c r="H322" s="33">
        <v>6</v>
      </c>
      <c r="K322" s="16" t="s">
        <v>505</v>
      </c>
      <c r="L322" s="12" t="s">
        <v>12</v>
      </c>
      <c r="M322" s="12">
        <v>24</v>
      </c>
      <c r="N322" s="12" t="str">
        <f t="shared" si="17"/>
        <v>0822</v>
      </c>
      <c r="O322" s="12" t="str">
        <f t="shared" si="18"/>
        <v>21</v>
      </c>
      <c r="P322" s="12" t="str">
        <f t="shared" si="19"/>
        <v>H26.7-240822-21</v>
      </c>
    </row>
    <row r="323" spans="1:16" s="11" customFormat="1" ht="37.5" x14ac:dyDescent="0.25">
      <c r="A323" s="26">
        <f t="shared" si="20"/>
        <v>315</v>
      </c>
      <c r="B323" s="27" t="s">
        <v>948</v>
      </c>
      <c r="C323" s="42" t="s">
        <v>52</v>
      </c>
      <c r="D323" s="43" t="s">
        <v>53</v>
      </c>
      <c r="E323" s="33" t="s">
        <v>106</v>
      </c>
      <c r="F323" s="33" t="s">
        <v>149</v>
      </c>
      <c r="G323" s="33">
        <v>12.92</v>
      </c>
      <c r="H323" s="33">
        <v>1</v>
      </c>
      <c r="K323" s="16" t="s">
        <v>506</v>
      </c>
      <c r="L323" s="12" t="s">
        <v>12</v>
      </c>
      <c r="M323" s="12">
        <v>24</v>
      </c>
      <c r="N323" s="12" t="str">
        <f t="shared" si="17"/>
        <v>0822</v>
      </c>
      <c r="O323" s="12" t="str">
        <f t="shared" si="18"/>
        <v>22</v>
      </c>
      <c r="P323" s="12" t="str">
        <f t="shared" si="19"/>
        <v>H26.7-240822-22</v>
      </c>
    </row>
    <row r="324" spans="1:16" s="11" customFormat="1" ht="56.25" x14ac:dyDescent="0.25">
      <c r="A324" s="26">
        <f t="shared" si="20"/>
        <v>316</v>
      </c>
      <c r="B324" s="27" t="s">
        <v>949</v>
      </c>
      <c r="C324" s="42" t="s">
        <v>56</v>
      </c>
      <c r="D324" s="43" t="s">
        <v>57</v>
      </c>
      <c r="E324" s="33" t="s">
        <v>142</v>
      </c>
      <c r="F324" s="31" t="s">
        <v>147</v>
      </c>
      <c r="G324" s="33">
        <v>63.223999999999997</v>
      </c>
      <c r="H324" s="33">
        <v>5</v>
      </c>
      <c r="K324" s="14" t="s">
        <v>507</v>
      </c>
      <c r="L324" s="12" t="s">
        <v>12</v>
      </c>
      <c r="M324" s="12">
        <v>24</v>
      </c>
      <c r="N324" s="12" t="str">
        <f t="shared" si="17"/>
        <v>0822</v>
      </c>
      <c r="O324" s="12" t="str">
        <f t="shared" si="18"/>
        <v>09</v>
      </c>
      <c r="P324" s="12" t="str">
        <f t="shared" si="19"/>
        <v>H26.7-240822-09</v>
      </c>
    </row>
    <row r="325" spans="1:16" s="11" customFormat="1" ht="56.25" x14ac:dyDescent="0.25">
      <c r="A325" s="26">
        <f t="shared" si="20"/>
        <v>317</v>
      </c>
      <c r="B325" s="27" t="s">
        <v>950</v>
      </c>
      <c r="C325" s="34" t="s">
        <v>1175</v>
      </c>
      <c r="D325" s="34" t="s">
        <v>1176</v>
      </c>
      <c r="E325" s="33" t="s">
        <v>132</v>
      </c>
      <c r="F325" s="31" t="s">
        <v>147</v>
      </c>
      <c r="G325" s="33">
        <v>1427</v>
      </c>
      <c r="H325" s="33">
        <v>20</v>
      </c>
      <c r="K325" s="14" t="s">
        <v>508</v>
      </c>
      <c r="L325" s="12" t="s">
        <v>12</v>
      </c>
      <c r="M325" s="12">
        <v>24</v>
      </c>
      <c r="N325" s="12" t="str">
        <f t="shared" si="17"/>
        <v>0817</v>
      </c>
      <c r="O325" s="12" t="str">
        <f t="shared" si="18"/>
        <v>03</v>
      </c>
      <c r="P325" s="12" t="str">
        <f t="shared" si="19"/>
        <v>H26.7-240817-03</v>
      </c>
    </row>
    <row r="326" spans="1:16" s="11" customFormat="1" ht="37.5" x14ac:dyDescent="0.25">
      <c r="A326" s="26">
        <f t="shared" si="20"/>
        <v>318</v>
      </c>
      <c r="B326" s="27" t="s">
        <v>951</v>
      </c>
      <c r="C326" s="42" t="s">
        <v>47</v>
      </c>
      <c r="D326" s="43" t="s">
        <v>1077</v>
      </c>
      <c r="E326" s="33" t="s">
        <v>1271</v>
      </c>
      <c r="F326" s="33" t="s">
        <v>148</v>
      </c>
      <c r="G326" s="33">
        <v>515</v>
      </c>
      <c r="H326" s="33">
        <v>1</v>
      </c>
      <c r="K326" s="16" t="s">
        <v>509</v>
      </c>
      <c r="L326" s="12" t="s">
        <v>12</v>
      </c>
      <c r="M326" s="12">
        <v>24</v>
      </c>
      <c r="N326" s="12" t="str">
        <f t="shared" si="17"/>
        <v>0822</v>
      </c>
      <c r="O326" s="12" t="str">
        <f t="shared" si="18"/>
        <v>23</v>
      </c>
      <c r="P326" s="12" t="str">
        <f t="shared" si="19"/>
        <v>H26.7-240822-23</v>
      </c>
    </row>
    <row r="327" spans="1:16" s="11" customFormat="1" ht="56.25" x14ac:dyDescent="0.25">
      <c r="A327" s="26">
        <f t="shared" si="20"/>
        <v>319</v>
      </c>
      <c r="B327" s="27" t="s">
        <v>952</v>
      </c>
      <c r="C327" s="42" t="s">
        <v>188</v>
      </c>
      <c r="D327" s="43" t="s">
        <v>189</v>
      </c>
      <c r="E327" s="33" t="s">
        <v>117</v>
      </c>
      <c r="F327" s="33" t="s">
        <v>148</v>
      </c>
      <c r="G327" s="33">
        <v>55195</v>
      </c>
      <c r="H327" s="33">
        <v>1</v>
      </c>
      <c r="K327" s="14" t="s">
        <v>510</v>
      </c>
      <c r="L327" s="12" t="s">
        <v>12</v>
      </c>
      <c r="M327" s="12">
        <v>24</v>
      </c>
      <c r="N327" s="12" t="str">
        <f t="shared" si="17"/>
        <v>0822</v>
      </c>
      <c r="O327" s="12" t="str">
        <f t="shared" si="18"/>
        <v>01</v>
      </c>
      <c r="P327" s="12" t="str">
        <f t="shared" si="19"/>
        <v>H26.7-240822-01</v>
      </c>
    </row>
    <row r="328" spans="1:16" s="11" customFormat="1" ht="56.25" x14ac:dyDescent="0.25">
      <c r="A328" s="26">
        <f t="shared" si="20"/>
        <v>320</v>
      </c>
      <c r="B328" s="27" t="s">
        <v>953</v>
      </c>
      <c r="C328" s="42" t="s">
        <v>68</v>
      </c>
      <c r="D328" s="43" t="s">
        <v>90</v>
      </c>
      <c r="E328" s="33" t="s">
        <v>1272</v>
      </c>
      <c r="F328" s="31" t="s">
        <v>147</v>
      </c>
      <c r="G328" s="33">
        <v>230</v>
      </c>
      <c r="H328" s="33">
        <v>5</v>
      </c>
      <c r="K328" s="16" t="s">
        <v>511</v>
      </c>
      <c r="L328" s="12" t="s">
        <v>12</v>
      </c>
      <c r="M328" s="12">
        <v>24</v>
      </c>
      <c r="N328" s="12" t="str">
        <f t="shared" si="17"/>
        <v>0821</v>
      </c>
      <c r="O328" s="12" t="str">
        <f t="shared" si="18"/>
        <v>22</v>
      </c>
      <c r="P328" s="12" t="str">
        <f t="shared" si="19"/>
        <v>H26.7-240821-22</v>
      </c>
    </row>
    <row r="329" spans="1:16" s="11" customFormat="1" ht="56.25" x14ac:dyDescent="0.25">
      <c r="A329" s="26">
        <f t="shared" si="20"/>
        <v>321</v>
      </c>
      <c r="B329" s="27" t="s">
        <v>954</v>
      </c>
      <c r="C329" s="42" t="s">
        <v>68</v>
      </c>
      <c r="D329" s="43" t="s">
        <v>90</v>
      </c>
      <c r="E329" s="33" t="s">
        <v>108</v>
      </c>
      <c r="F329" s="31" t="s">
        <v>147</v>
      </c>
      <c r="G329" s="33">
        <v>4300</v>
      </c>
      <c r="H329" s="33">
        <v>4</v>
      </c>
      <c r="K329" s="14" t="s">
        <v>512</v>
      </c>
      <c r="L329" s="12" t="s">
        <v>12</v>
      </c>
      <c r="M329" s="12">
        <v>24</v>
      </c>
      <c r="N329" s="12" t="str">
        <f t="shared" si="17"/>
        <v>0822</v>
      </c>
      <c r="O329" s="12" t="str">
        <f t="shared" si="18"/>
        <v>07</v>
      </c>
      <c r="P329" s="12" t="str">
        <f t="shared" si="19"/>
        <v>H26.7-240822-07</v>
      </c>
    </row>
    <row r="330" spans="1:16" s="11" customFormat="1" ht="56.25" x14ac:dyDescent="0.25">
      <c r="A330" s="26">
        <f t="shared" si="20"/>
        <v>322</v>
      </c>
      <c r="B330" s="27" t="s">
        <v>955</v>
      </c>
      <c r="C330" s="42" t="s">
        <v>68</v>
      </c>
      <c r="D330" s="43" t="s">
        <v>90</v>
      </c>
      <c r="E330" s="33" t="s">
        <v>169</v>
      </c>
      <c r="F330" s="31" t="s">
        <v>147</v>
      </c>
      <c r="G330" s="33">
        <v>15352</v>
      </c>
      <c r="H330" s="33">
        <v>14</v>
      </c>
      <c r="K330" s="17" t="s">
        <v>513</v>
      </c>
      <c r="L330" s="12" t="s">
        <v>12</v>
      </c>
      <c r="M330" s="12">
        <v>24</v>
      </c>
      <c r="N330" s="12" t="str">
        <f t="shared" ref="N330:N393" si="21">+LEFT(K330,4)</f>
        <v>0821</v>
      </c>
      <c r="O330" s="12" t="str">
        <f t="shared" ref="O330:O393" si="22">+RIGHT(K330,2)</f>
        <v>12</v>
      </c>
      <c r="P330" s="12" t="str">
        <f t="shared" ref="P330:P393" si="23">+$L$9&amp;$M$9&amp;N330&amp;"-"&amp;O330</f>
        <v>H26.7-240821-12</v>
      </c>
    </row>
    <row r="331" spans="1:16" s="11" customFormat="1" ht="56.25" x14ac:dyDescent="0.25">
      <c r="A331" s="26">
        <f t="shared" ref="A331:A394" si="24">+A330+1</f>
        <v>323</v>
      </c>
      <c r="B331" s="27" t="s">
        <v>956</v>
      </c>
      <c r="C331" s="42" t="s">
        <v>1078</v>
      </c>
      <c r="D331" s="43" t="s">
        <v>1177</v>
      </c>
      <c r="E331" s="33" t="s">
        <v>138</v>
      </c>
      <c r="F331" s="33" t="s">
        <v>148</v>
      </c>
      <c r="G331" s="33">
        <v>9585.07</v>
      </c>
      <c r="H331" s="33">
        <v>9</v>
      </c>
      <c r="K331" s="16" t="s">
        <v>514</v>
      </c>
      <c r="L331" s="12" t="s">
        <v>12</v>
      </c>
      <c r="M331" s="12">
        <v>24</v>
      </c>
      <c r="N331" s="12" t="str">
        <f t="shared" si="21"/>
        <v>0821</v>
      </c>
      <c r="O331" s="12" t="str">
        <f t="shared" si="22"/>
        <v>24</v>
      </c>
      <c r="P331" s="12" t="str">
        <f t="shared" si="23"/>
        <v>H26.7-240821-24</v>
      </c>
    </row>
    <row r="332" spans="1:16" s="11" customFormat="1" ht="37.5" x14ac:dyDescent="0.25">
      <c r="A332" s="26">
        <f t="shared" si="24"/>
        <v>324</v>
      </c>
      <c r="B332" s="27" t="s">
        <v>957</v>
      </c>
      <c r="C332" s="42" t="s">
        <v>1178</v>
      </c>
      <c r="D332" s="43" t="s">
        <v>1179</v>
      </c>
      <c r="E332" s="33" t="s">
        <v>1273</v>
      </c>
      <c r="F332" s="33" t="s">
        <v>1305</v>
      </c>
      <c r="G332" s="33">
        <v>160</v>
      </c>
      <c r="H332" s="33">
        <v>3</v>
      </c>
      <c r="K332" s="16" t="s">
        <v>515</v>
      </c>
      <c r="L332" s="12" t="s">
        <v>12</v>
      </c>
      <c r="M332" s="12">
        <v>24</v>
      </c>
      <c r="N332" s="12" t="str">
        <f t="shared" si="21"/>
        <v>0822</v>
      </c>
      <c r="O332" s="12" t="str">
        <f t="shared" si="22"/>
        <v>28</v>
      </c>
      <c r="P332" s="12" t="str">
        <f t="shared" si="23"/>
        <v>H26.7-240822-28</v>
      </c>
    </row>
    <row r="333" spans="1:16" s="11" customFormat="1" ht="56.25" x14ac:dyDescent="0.25">
      <c r="A333" s="26">
        <f t="shared" si="24"/>
        <v>325</v>
      </c>
      <c r="B333" s="27" t="s">
        <v>958</v>
      </c>
      <c r="C333" s="42" t="s">
        <v>1180</v>
      </c>
      <c r="D333" s="43" t="s">
        <v>1181</v>
      </c>
      <c r="E333" s="33" t="s">
        <v>1274</v>
      </c>
      <c r="F333" s="33" t="s">
        <v>191</v>
      </c>
      <c r="G333" s="33">
        <v>130</v>
      </c>
      <c r="H333" s="33">
        <v>13</v>
      </c>
      <c r="K333" s="16" t="s">
        <v>516</v>
      </c>
      <c r="L333" s="12" t="s">
        <v>12</v>
      </c>
      <c r="M333" s="12">
        <v>24</v>
      </c>
      <c r="N333" s="12" t="str">
        <f t="shared" si="21"/>
        <v>0821</v>
      </c>
      <c r="O333" s="12" t="str">
        <f t="shared" si="22"/>
        <v>14</v>
      </c>
      <c r="P333" s="12" t="str">
        <f t="shared" si="23"/>
        <v>H26.7-240821-14</v>
      </c>
    </row>
    <row r="334" spans="1:16" s="11" customFormat="1" ht="56.25" x14ac:dyDescent="0.25">
      <c r="A334" s="26">
        <f t="shared" si="24"/>
        <v>326</v>
      </c>
      <c r="B334" s="27" t="s">
        <v>959</v>
      </c>
      <c r="C334" s="42" t="s">
        <v>85</v>
      </c>
      <c r="D334" s="43" t="s">
        <v>86</v>
      </c>
      <c r="E334" s="33" t="s">
        <v>110</v>
      </c>
      <c r="F334" s="33" t="s">
        <v>191</v>
      </c>
      <c r="G334" s="33">
        <v>318</v>
      </c>
      <c r="H334" s="33">
        <v>1</v>
      </c>
      <c r="K334" s="16" t="s">
        <v>517</v>
      </c>
      <c r="L334" s="12" t="s">
        <v>12</v>
      </c>
      <c r="M334" s="12">
        <v>24</v>
      </c>
      <c r="N334" s="12" t="str">
        <f t="shared" si="21"/>
        <v>0821</v>
      </c>
      <c r="O334" s="12" t="str">
        <f t="shared" si="22"/>
        <v>16</v>
      </c>
      <c r="P334" s="12" t="str">
        <f t="shared" si="23"/>
        <v>H26.7-240821-16</v>
      </c>
    </row>
    <row r="335" spans="1:16" s="11" customFormat="1" ht="56.25" x14ac:dyDescent="0.25">
      <c r="A335" s="26">
        <f t="shared" si="24"/>
        <v>327</v>
      </c>
      <c r="B335" s="27" t="s">
        <v>960</v>
      </c>
      <c r="C335" s="42" t="s">
        <v>85</v>
      </c>
      <c r="D335" s="43" t="s">
        <v>86</v>
      </c>
      <c r="E335" s="33" t="s">
        <v>110</v>
      </c>
      <c r="F335" s="33" t="s">
        <v>191</v>
      </c>
      <c r="G335" s="33">
        <v>182</v>
      </c>
      <c r="H335" s="33">
        <v>1</v>
      </c>
      <c r="K335" s="16" t="s">
        <v>518</v>
      </c>
      <c r="L335" s="12" t="s">
        <v>12</v>
      </c>
      <c r="M335" s="12">
        <v>24</v>
      </c>
      <c r="N335" s="12" t="str">
        <f t="shared" si="21"/>
        <v>0821</v>
      </c>
      <c r="O335" s="12" t="str">
        <f t="shared" si="22"/>
        <v>18</v>
      </c>
      <c r="P335" s="12" t="str">
        <f t="shared" si="23"/>
        <v>H26.7-240821-18</v>
      </c>
    </row>
    <row r="336" spans="1:16" s="11" customFormat="1" ht="56.25" x14ac:dyDescent="0.25">
      <c r="A336" s="26">
        <f t="shared" si="24"/>
        <v>328</v>
      </c>
      <c r="B336" s="27" t="s">
        <v>961</v>
      </c>
      <c r="C336" s="42" t="s">
        <v>85</v>
      </c>
      <c r="D336" s="43" t="s">
        <v>86</v>
      </c>
      <c r="E336" s="33" t="s">
        <v>110</v>
      </c>
      <c r="F336" s="33" t="s">
        <v>191</v>
      </c>
      <c r="G336" s="33">
        <v>1908</v>
      </c>
      <c r="H336" s="33">
        <v>1</v>
      </c>
      <c r="K336" s="16" t="s">
        <v>519</v>
      </c>
      <c r="L336" s="12" t="s">
        <v>12</v>
      </c>
      <c r="M336" s="12">
        <v>24</v>
      </c>
      <c r="N336" s="12" t="str">
        <f t="shared" si="21"/>
        <v>0821</v>
      </c>
      <c r="O336" s="12" t="str">
        <f t="shared" si="22"/>
        <v>20</v>
      </c>
      <c r="P336" s="12" t="str">
        <f t="shared" si="23"/>
        <v>H26.7-240821-20</v>
      </c>
    </row>
    <row r="337" spans="1:16" s="11" customFormat="1" ht="56.25" x14ac:dyDescent="0.25">
      <c r="A337" s="26">
        <f t="shared" si="24"/>
        <v>329</v>
      </c>
      <c r="B337" s="27" t="s">
        <v>962</v>
      </c>
      <c r="C337" s="28" t="s">
        <v>19</v>
      </c>
      <c r="D337" s="29" t="s">
        <v>20</v>
      </c>
      <c r="E337" s="33" t="s">
        <v>112</v>
      </c>
      <c r="F337" s="31" t="s">
        <v>147</v>
      </c>
      <c r="G337" s="33">
        <v>2304</v>
      </c>
      <c r="H337" s="33">
        <v>1</v>
      </c>
      <c r="K337" s="16" t="s">
        <v>520</v>
      </c>
      <c r="L337" s="12" t="s">
        <v>12</v>
      </c>
      <c r="M337" s="12">
        <v>24</v>
      </c>
      <c r="N337" s="12" t="str">
        <f t="shared" si="21"/>
        <v>0822</v>
      </c>
      <c r="O337" s="12" t="str">
        <f t="shared" si="22"/>
        <v>32</v>
      </c>
      <c r="P337" s="12" t="str">
        <f t="shared" si="23"/>
        <v>H26.7-240822-32</v>
      </c>
    </row>
    <row r="338" spans="1:16" s="11" customFormat="1" ht="56.25" x14ac:dyDescent="0.25">
      <c r="A338" s="26">
        <f t="shared" si="24"/>
        <v>330</v>
      </c>
      <c r="B338" s="27" t="s">
        <v>963</v>
      </c>
      <c r="C338" s="28" t="s">
        <v>19</v>
      </c>
      <c r="D338" s="29" t="s">
        <v>20</v>
      </c>
      <c r="E338" s="33" t="s">
        <v>108</v>
      </c>
      <c r="F338" s="31" t="s">
        <v>147</v>
      </c>
      <c r="G338" s="33">
        <v>2084</v>
      </c>
      <c r="H338" s="33">
        <v>2</v>
      </c>
      <c r="K338" s="16" t="s">
        <v>521</v>
      </c>
      <c r="L338" s="12" t="s">
        <v>12</v>
      </c>
      <c r="M338" s="12">
        <v>24</v>
      </c>
      <c r="N338" s="12" t="str">
        <f t="shared" si="21"/>
        <v>0822</v>
      </c>
      <c r="O338" s="12" t="str">
        <f t="shared" si="22"/>
        <v>33</v>
      </c>
      <c r="P338" s="12" t="str">
        <f t="shared" si="23"/>
        <v>H26.7-240822-33</v>
      </c>
    </row>
    <row r="339" spans="1:16" s="11" customFormat="1" ht="56.25" x14ac:dyDescent="0.25">
      <c r="A339" s="26">
        <f t="shared" si="24"/>
        <v>331</v>
      </c>
      <c r="B339" s="27" t="s">
        <v>964</v>
      </c>
      <c r="C339" s="28" t="s">
        <v>19</v>
      </c>
      <c r="D339" s="29" t="s">
        <v>20</v>
      </c>
      <c r="E339" s="33" t="s">
        <v>164</v>
      </c>
      <c r="F339" s="31" t="s">
        <v>147</v>
      </c>
      <c r="G339" s="33">
        <v>1199</v>
      </c>
      <c r="H339" s="33">
        <v>1</v>
      </c>
      <c r="K339" s="16" t="s">
        <v>522</v>
      </c>
      <c r="L339" s="12" t="s">
        <v>12</v>
      </c>
      <c r="M339" s="12">
        <v>24</v>
      </c>
      <c r="N339" s="12" t="str">
        <f t="shared" si="21"/>
        <v>0822</v>
      </c>
      <c r="O339" s="12" t="str">
        <f t="shared" si="22"/>
        <v>34</v>
      </c>
      <c r="P339" s="12" t="str">
        <f t="shared" si="23"/>
        <v>H26.7-240822-34</v>
      </c>
    </row>
    <row r="340" spans="1:16" s="11" customFormat="1" ht="56.25" x14ac:dyDescent="0.25">
      <c r="A340" s="26">
        <f t="shared" si="24"/>
        <v>332</v>
      </c>
      <c r="B340" s="27" t="s">
        <v>965</v>
      </c>
      <c r="C340" s="28" t="s">
        <v>19</v>
      </c>
      <c r="D340" s="29" t="s">
        <v>20</v>
      </c>
      <c r="E340" s="33" t="s">
        <v>164</v>
      </c>
      <c r="F340" s="31" t="s">
        <v>147</v>
      </c>
      <c r="G340" s="33">
        <v>1270</v>
      </c>
      <c r="H340" s="33">
        <v>1</v>
      </c>
      <c r="K340" s="16" t="s">
        <v>523</v>
      </c>
      <c r="L340" s="12" t="s">
        <v>12</v>
      </c>
      <c r="M340" s="12">
        <v>24</v>
      </c>
      <c r="N340" s="12" t="str">
        <f t="shared" si="21"/>
        <v>0822</v>
      </c>
      <c r="O340" s="12" t="str">
        <f t="shared" si="22"/>
        <v>35</v>
      </c>
      <c r="P340" s="12" t="str">
        <f t="shared" si="23"/>
        <v>H26.7-240822-35</v>
      </c>
    </row>
    <row r="341" spans="1:16" s="11" customFormat="1" ht="56.25" x14ac:dyDescent="0.25">
      <c r="A341" s="26">
        <f t="shared" si="24"/>
        <v>333</v>
      </c>
      <c r="B341" s="27" t="s">
        <v>966</v>
      </c>
      <c r="C341" s="28" t="s">
        <v>19</v>
      </c>
      <c r="D341" s="29" t="s">
        <v>20</v>
      </c>
      <c r="E341" s="33" t="s">
        <v>136</v>
      </c>
      <c r="F341" s="31" t="s">
        <v>147</v>
      </c>
      <c r="G341" s="33">
        <v>800</v>
      </c>
      <c r="H341" s="33">
        <v>1</v>
      </c>
      <c r="K341" s="16" t="s">
        <v>524</v>
      </c>
      <c r="L341" s="12" t="s">
        <v>12</v>
      </c>
      <c r="M341" s="12">
        <v>24</v>
      </c>
      <c r="N341" s="12" t="str">
        <f t="shared" si="21"/>
        <v>0822</v>
      </c>
      <c r="O341" s="12" t="str">
        <f t="shared" si="22"/>
        <v>36</v>
      </c>
      <c r="P341" s="12" t="str">
        <f t="shared" si="23"/>
        <v>H26.7-240822-36</v>
      </c>
    </row>
    <row r="342" spans="1:16" s="11" customFormat="1" ht="93.75" x14ac:dyDescent="0.25">
      <c r="A342" s="26">
        <f t="shared" si="24"/>
        <v>334</v>
      </c>
      <c r="B342" s="27" t="s">
        <v>967</v>
      </c>
      <c r="C342" s="49" t="s">
        <v>41</v>
      </c>
      <c r="D342" s="49" t="s">
        <v>42</v>
      </c>
      <c r="E342" s="33" t="s">
        <v>110</v>
      </c>
      <c r="F342" s="31" t="s">
        <v>147</v>
      </c>
      <c r="G342" s="33">
        <v>805</v>
      </c>
      <c r="H342" s="33">
        <v>2</v>
      </c>
      <c r="K342" s="14" t="s">
        <v>525</v>
      </c>
      <c r="L342" s="12" t="s">
        <v>12</v>
      </c>
      <c r="M342" s="12">
        <v>24</v>
      </c>
      <c r="N342" s="12" t="str">
        <f t="shared" si="21"/>
        <v>0823</v>
      </c>
      <c r="O342" s="12" t="str">
        <f t="shared" si="22"/>
        <v>06</v>
      </c>
      <c r="P342" s="12" t="str">
        <f t="shared" si="23"/>
        <v>H26.7-240823-06</v>
      </c>
    </row>
    <row r="343" spans="1:16" s="11" customFormat="1" ht="56.25" x14ac:dyDescent="0.25">
      <c r="A343" s="26">
        <f t="shared" si="24"/>
        <v>335</v>
      </c>
      <c r="B343" s="27" t="s">
        <v>968</v>
      </c>
      <c r="C343" s="45" t="s">
        <v>21</v>
      </c>
      <c r="D343" s="46" t="s">
        <v>22</v>
      </c>
      <c r="E343" s="33" t="s">
        <v>106</v>
      </c>
      <c r="F343" s="33" t="s">
        <v>148</v>
      </c>
      <c r="G343" s="33">
        <v>1570</v>
      </c>
      <c r="H343" s="33">
        <v>1</v>
      </c>
      <c r="K343" s="16" t="s">
        <v>526</v>
      </c>
      <c r="L343" s="12" t="s">
        <v>12</v>
      </c>
      <c r="M343" s="12">
        <v>24</v>
      </c>
      <c r="N343" s="12" t="str">
        <f t="shared" si="21"/>
        <v>0822</v>
      </c>
      <c r="O343" s="12" t="str">
        <f t="shared" si="22"/>
        <v>30</v>
      </c>
      <c r="P343" s="12" t="str">
        <f t="shared" si="23"/>
        <v>H26.7-240822-30</v>
      </c>
    </row>
    <row r="344" spans="1:16" s="11" customFormat="1" ht="37.5" x14ac:dyDescent="0.25">
      <c r="A344" s="26">
        <f t="shared" si="24"/>
        <v>336</v>
      </c>
      <c r="B344" s="27" t="s">
        <v>969</v>
      </c>
      <c r="C344" s="28" t="s">
        <v>52</v>
      </c>
      <c r="D344" s="29" t="s">
        <v>53</v>
      </c>
      <c r="E344" s="30" t="s">
        <v>143</v>
      </c>
      <c r="F344" s="31" t="s">
        <v>1303</v>
      </c>
      <c r="G344" s="33">
        <v>0.10299999999999999</v>
      </c>
      <c r="H344" s="32">
        <v>1</v>
      </c>
      <c r="K344" s="14" t="s">
        <v>527</v>
      </c>
      <c r="L344" s="12" t="s">
        <v>12</v>
      </c>
      <c r="M344" s="12">
        <v>24</v>
      </c>
      <c r="N344" s="12" t="str">
        <f t="shared" si="21"/>
        <v>0823</v>
      </c>
      <c r="O344" s="12" t="str">
        <f t="shared" si="22"/>
        <v>08</v>
      </c>
      <c r="P344" s="12" t="str">
        <f t="shared" si="23"/>
        <v>H26.7-240823-08</v>
      </c>
    </row>
    <row r="345" spans="1:16" s="11" customFormat="1" ht="75" x14ac:dyDescent="0.25">
      <c r="A345" s="26">
        <f t="shared" si="24"/>
        <v>337</v>
      </c>
      <c r="B345" s="27" t="s">
        <v>970</v>
      </c>
      <c r="C345" s="28" t="s">
        <v>1097</v>
      </c>
      <c r="D345" s="29" t="s">
        <v>91</v>
      </c>
      <c r="E345" s="30" t="s">
        <v>127</v>
      </c>
      <c r="F345" s="31" t="s">
        <v>1302</v>
      </c>
      <c r="G345" s="32">
        <v>550</v>
      </c>
      <c r="H345" s="32">
        <v>3</v>
      </c>
      <c r="K345" s="15" t="s">
        <v>528</v>
      </c>
      <c r="L345" s="12" t="s">
        <v>12</v>
      </c>
      <c r="M345" s="12">
        <v>24</v>
      </c>
      <c r="N345" s="12" t="str">
        <f t="shared" si="21"/>
        <v>0823</v>
      </c>
      <c r="O345" s="12" t="str">
        <f t="shared" si="22"/>
        <v>02</v>
      </c>
      <c r="P345" s="12" t="str">
        <f t="shared" si="23"/>
        <v>H26.7-240823-02</v>
      </c>
    </row>
    <row r="346" spans="1:16" s="11" customFormat="1" ht="56.25" x14ac:dyDescent="0.25">
      <c r="A346" s="26">
        <f t="shared" si="24"/>
        <v>338</v>
      </c>
      <c r="B346" s="27" t="s">
        <v>971</v>
      </c>
      <c r="C346" s="28" t="s">
        <v>1182</v>
      </c>
      <c r="D346" s="29" t="s">
        <v>95</v>
      </c>
      <c r="E346" s="30" t="s">
        <v>1275</v>
      </c>
      <c r="F346" s="31" t="s">
        <v>147</v>
      </c>
      <c r="G346" s="33">
        <v>8640</v>
      </c>
      <c r="H346" s="32">
        <v>1</v>
      </c>
      <c r="K346" s="15" t="s">
        <v>529</v>
      </c>
      <c r="L346" s="12" t="s">
        <v>12</v>
      </c>
      <c r="M346" s="12">
        <v>24</v>
      </c>
      <c r="N346" s="12" t="str">
        <f t="shared" si="21"/>
        <v>0823</v>
      </c>
      <c r="O346" s="12" t="str">
        <f t="shared" si="22"/>
        <v>07</v>
      </c>
      <c r="P346" s="12" t="str">
        <f t="shared" si="23"/>
        <v>H26.7-240823-07</v>
      </c>
    </row>
    <row r="347" spans="1:16" s="11" customFormat="1" ht="56.25" x14ac:dyDescent="0.25">
      <c r="A347" s="26">
        <f t="shared" si="24"/>
        <v>339</v>
      </c>
      <c r="B347" s="27" t="s">
        <v>949</v>
      </c>
      <c r="C347" s="42" t="s">
        <v>1183</v>
      </c>
      <c r="D347" s="43" t="s">
        <v>1184</v>
      </c>
      <c r="E347" s="33" t="s">
        <v>1276</v>
      </c>
      <c r="F347" s="31" t="s">
        <v>147</v>
      </c>
      <c r="G347" s="33">
        <v>1</v>
      </c>
      <c r="H347" s="33">
        <v>1</v>
      </c>
      <c r="K347" s="14" t="s">
        <v>507</v>
      </c>
      <c r="L347" s="12" t="s">
        <v>12</v>
      </c>
      <c r="M347" s="12">
        <v>24</v>
      </c>
      <c r="N347" s="12" t="str">
        <f t="shared" si="21"/>
        <v>0822</v>
      </c>
      <c r="O347" s="12" t="str">
        <f t="shared" si="22"/>
        <v>09</v>
      </c>
      <c r="P347" s="12" t="str">
        <f t="shared" si="23"/>
        <v>H26.7-240822-09</v>
      </c>
    </row>
    <row r="348" spans="1:16" s="11" customFormat="1" ht="56.25" x14ac:dyDescent="0.25">
      <c r="A348" s="26">
        <f t="shared" si="24"/>
        <v>340</v>
      </c>
      <c r="B348" s="27" t="s">
        <v>972</v>
      </c>
      <c r="C348" s="28" t="s">
        <v>1185</v>
      </c>
      <c r="D348" s="29" t="s">
        <v>1186</v>
      </c>
      <c r="E348" s="30" t="s">
        <v>130</v>
      </c>
      <c r="F348" s="31" t="s">
        <v>147</v>
      </c>
      <c r="G348" s="33">
        <v>3</v>
      </c>
      <c r="H348" s="32">
        <v>1</v>
      </c>
      <c r="K348" s="15" t="s">
        <v>530</v>
      </c>
      <c r="L348" s="12" t="s">
        <v>12</v>
      </c>
      <c r="M348" s="12">
        <v>24</v>
      </c>
      <c r="N348" s="12" t="str">
        <f t="shared" si="21"/>
        <v>0823</v>
      </c>
      <c r="O348" s="12" t="str">
        <f t="shared" si="22"/>
        <v>09</v>
      </c>
      <c r="P348" s="12" t="str">
        <f t="shared" si="23"/>
        <v>H26.7-240823-09</v>
      </c>
    </row>
    <row r="349" spans="1:16" s="11" customFormat="1" ht="37.5" x14ac:dyDescent="0.25">
      <c r="A349" s="26">
        <f t="shared" si="24"/>
        <v>341</v>
      </c>
      <c r="B349" s="27" t="s">
        <v>973</v>
      </c>
      <c r="C349" s="28" t="s">
        <v>70</v>
      </c>
      <c r="D349" s="29" t="s">
        <v>71</v>
      </c>
      <c r="E349" s="30" t="s">
        <v>143</v>
      </c>
      <c r="F349" s="31" t="s">
        <v>148</v>
      </c>
      <c r="G349" s="33">
        <v>921</v>
      </c>
      <c r="H349" s="32">
        <v>1</v>
      </c>
      <c r="K349" s="15" t="s">
        <v>531</v>
      </c>
      <c r="L349" s="12" t="s">
        <v>12</v>
      </c>
      <c r="M349" s="12">
        <v>24</v>
      </c>
      <c r="N349" s="12" t="str">
        <f t="shared" si="21"/>
        <v>0823</v>
      </c>
      <c r="O349" s="12" t="str">
        <f t="shared" si="22"/>
        <v>10</v>
      </c>
      <c r="P349" s="12" t="str">
        <f t="shared" si="23"/>
        <v>H26.7-240823-10</v>
      </c>
    </row>
    <row r="350" spans="1:16" s="11" customFormat="1" ht="56.25" x14ac:dyDescent="0.25">
      <c r="A350" s="26">
        <f t="shared" si="24"/>
        <v>342</v>
      </c>
      <c r="B350" s="27" t="s">
        <v>974</v>
      </c>
      <c r="C350" s="42" t="s">
        <v>1187</v>
      </c>
      <c r="D350" s="43" t="s">
        <v>1188</v>
      </c>
      <c r="E350" s="33" t="s">
        <v>113</v>
      </c>
      <c r="F350" s="33" t="s">
        <v>1302</v>
      </c>
      <c r="G350" s="33">
        <v>4400</v>
      </c>
      <c r="H350" s="33">
        <v>2</v>
      </c>
      <c r="K350" s="15" t="s">
        <v>532</v>
      </c>
      <c r="L350" s="12" t="s">
        <v>12</v>
      </c>
      <c r="M350" s="12">
        <v>24</v>
      </c>
      <c r="N350" s="12" t="str">
        <f t="shared" si="21"/>
        <v>0823</v>
      </c>
      <c r="O350" s="12" t="str">
        <f t="shared" si="22"/>
        <v>11</v>
      </c>
      <c r="P350" s="12" t="str">
        <f t="shared" si="23"/>
        <v>H26.7-240823-11</v>
      </c>
    </row>
    <row r="351" spans="1:16" s="11" customFormat="1" ht="56.25" x14ac:dyDescent="0.25">
      <c r="A351" s="26">
        <f t="shared" si="24"/>
        <v>343</v>
      </c>
      <c r="B351" s="27" t="s">
        <v>975</v>
      </c>
      <c r="C351" s="49" t="s">
        <v>88</v>
      </c>
      <c r="D351" s="29" t="s">
        <v>89</v>
      </c>
      <c r="E351" s="30" t="s">
        <v>1277</v>
      </c>
      <c r="F351" s="31" t="s">
        <v>147</v>
      </c>
      <c r="G351" s="33">
        <v>3450</v>
      </c>
      <c r="H351" s="32">
        <v>1</v>
      </c>
      <c r="K351" s="17" t="s">
        <v>533</v>
      </c>
      <c r="L351" s="12" t="s">
        <v>12</v>
      </c>
      <c r="M351" s="12">
        <v>24</v>
      </c>
      <c r="N351" s="12" t="str">
        <f t="shared" si="21"/>
        <v>0823</v>
      </c>
      <c r="O351" s="12" t="str">
        <f t="shared" si="22"/>
        <v>12</v>
      </c>
      <c r="P351" s="12" t="str">
        <f t="shared" si="23"/>
        <v>H26.7-240823-12</v>
      </c>
    </row>
    <row r="352" spans="1:16" s="11" customFormat="1" ht="56.25" x14ac:dyDescent="0.25">
      <c r="A352" s="26">
        <f t="shared" si="24"/>
        <v>344</v>
      </c>
      <c r="B352" s="27" t="s">
        <v>976</v>
      </c>
      <c r="C352" s="42" t="s">
        <v>19</v>
      </c>
      <c r="D352" s="43" t="s">
        <v>20</v>
      </c>
      <c r="E352" s="33" t="s">
        <v>1234</v>
      </c>
      <c r="F352" s="31" t="s">
        <v>147</v>
      </c>
      <c r="G352" s="33">
        <v>3044</v>
      </c>
      <c r="H352" s="33">
        <v>1</v>
      </c>
      <c r="K352" s="15" t="s">
        <v>534</v>
      </c>
      <c r="L352" s="12" t="s">
        <v>12</v>
      </c>
      <c r="M352" s="12">
        <v>24</v>
      </c>
      <c r="N352" s="12" t="str">
        <f t="shared" si="21"/>
        <v>0826</v>
      </c>
      <c r="O352" s="12" t="str">
        <f t="shared" si="22"/>
        <v>01</v>
      </c>
      <c r="P352" s="12" t="str">
        <f t="shared" si="23"/>
        <v>H26.7-240826-01</v>
      </c>
    </row>
    <row r="353" spans="1:16" s="11" customFormat="1" ht="37.5" x14ac:dyDescent="0.25">
      <c r="A353" s="26">
        <f t="shared" si="24"/>
        <v>345</v>
      </c>
      <c r="B353" s="27" t="s">
        <v>977</v>
      </c>
      <c r="C353" s="42" t="s">
        <v>92</v>
      </c>
      <c r="D353" s="43" t="s">
        <v>93</v>
      </c>
      <c r="E353" s="33" t="s">
        <v>1278</v>
      </c>
      <c r="F353" s="33" t="s">
        <v>148</v>
      </c>
      <c r="G353" s="33">
        <v>5335</v>
      </c>
      <c r="H353" s="33">
        <v>1</v>
      </c>
      <c r="K353" s="15" t="s">
        <v>535</v>
      </c>
      <c r="L353" s="12" t="s">
        <v>12</v>
      </c>
      <c r="M353" s="12">
        <v>24</v>
      </c>
      <c r="N353" s="12" t="str">
        <f t="shared" si="21"/>
        <v>0826</v>
      </c>
      <c r="O353" s="12" t="str">
        <f t="shared" si="22"/>
        <v>07</v>
      </c>
      <c r="P353" s="12" t="str">
        <f t="shared" si="23"/>
        <v>H26.7-240826-07</v>
      </c>
    </row>
    <row r="354" spans="1:16" s="11" customFormat="1" ht="56.25" x14ac:dyDescent="0.25">
      <c r="A354" s="26">
        <f t="shared" si="24"/>
        <v>346</v>
      </c>
      <c r="B354" s="27" t="s">
        <v>978</v>
      </c>
      <c r="C354" s="42" t="s">
        <v>174</v>
      </c>
      <c r="D354" s="43" t="s">
        <v>79</v>
      </c>
      <c r="E354" s="33" t="s">
        <v>1279</v>
      </c>
      <c r="F354" s="33" t="s">
        <v>148</v>
      </c>
      <c r="G354" s="33">
        <v>12.5</v>
      </c>
      <c r="H354" s="33">
        <v>1</v>
      </c>
      <c r="K354" s="14" t="s">
        <v>536</v>
      </c>
      <c r="L354" s="12" t="s">
        <v>12</v>
      </c>
      <c r="M354" s="12">
        <v>24</v>
      </c>
      <c r="N354" s="12" t="str">
        <f t="shared" si="21"/>
        <v>0826</v>
      </c>
      <c r="O354" s="12" t="str">
        <f t="shared" si="22"/>
        <v>05</v>
      </c>
      <c r="P354" s="12" t="str">
        <f t="shared" si="23"/>
        <v>H26.7-240826-05</v>
      </c>
    </row>
    <row r="355" spans="1:16" s="11" customFormat="1" ht="93.75" x14ac:dyDescent="0.3">
      <c r="A355" s="26">
        <f t="shared" si="24"/>
        <v>347</v>
      </c>
      <c r="B355" s="27" t="s">
        <v>979</v>
      </c>
      <c r="C355" s="34" t="s">
        <v>41</v>
      </c>
      <c r="D355" s="44" t="s">
        <v>42</v>
      </c>
      <c r="E355" s="33" t="s">
        <v>110</v>
      </c>
      <c r="F355" s="31" t="s">
        <v>147</v>
      </c>
      <c r="G355" s="33">
        <v>483</v>
      </c>
      <c r="H355" s="33">
        <v>1</v>
      </c>
      <c r="K355" s="14" t="s">
        <v>537</v>
      </c>
      <c r="L355" s="12" t="s">
        <v>12</v>
      </c>
      <c r="M355" s="12">
        <v>24</v>
      </c>
      <c r="N355" s="12" t="str">
        <f t="shared" si="21"/>
        <v>0826</v>
      </c>
      <c r="O355" s="12" t="str">
        <f t="shared" si="22"/>
        <v>06</v>
      </c>
      <c r="P355" s="12" t="str">
        <f t="shared" si="23"/>
        <v>H26.7-240826-06</v>
      </c>
    </row>
    <row r="356" spans="1:16" s="11" customFormat="1" ht="93.75" x14ac:dyDescent="0.3">
      <c r="A356" s="26">
        <f t="shared" si="24"/>
        <v>348</v>
      </c>
      <c r="B356" s="27" t="s">
        <v>980</v>
      </c>
      <c r="C356" s="34" t="s">
        <v>41</v>
      </c>
      <c r="D356" s="44" t="s">
        <v>42</v>
      </c>
      <c r="E356" s="33" t="s">
        <v>110</v>
      </c>
      <c r="F356" s="31" t="s">
        <v>147</v>
      </c>
      <c r="G356" s="33">
        <v>260</v>
      </c>
      <c r="H356" s="33">
        <v>4</v>
      </c>
      <c r="K356" s="14" t="s">
        <v>538</v>
      </c>
      <c r="L356" s="12" t="s">
        <v>12</v>
      </c>
      <c r="M356" s="12">
        <v>24</v>
      </c>
      <c r="N356" s="12" t="str">
        <f t="shared" si="21"/>
        <v>0826</v>
      </c>
      <c r="O356" s="12" t="str">
        <f t="shared" si="22"/>
        <v>02</v>
      </c>
      <c r="P356" s="12" t="str">
        <f t="shared" si="23"/>
        <v>H26.7-240826-02</v>
      </c>
    </row>
    <row r="357" spans="1:16" s="11" customFormat="1" ht="56.25" x14ac:dyDescent="0.25">
      <c r="A357" s="26">
        <f t="shared" si="24"/>
        <v>349</v>
      </c>
      <c r="B357" s="27" t="s">
        <v>981</v>
      </c>
      <c r="C357" s="42" t="s">
        <v>25</v>
      </c>
      <c r="D357" s="43" t="s">
        <v>26</v>
      </c>
      <c r="E357" s="33" t="s">
        <v>1280</v>
      </c>
      <c r="F357" s="31" t="s">
        <v>147</v>
      </c>
      <c r="G357" s="33">
        <v>8489</v>
      </c>
      <c r="H357" s="33">
        <v>9</v>
      </c>
      <c r="K357" s="14" t="s">
        <v>539</v>
      </c>
      <c r="L357" s="12" t="s">
        <v>12</v>
      </c>
      <c r="M357" s="12">
        <v>24</v>
      </c>
      <c r="N357" s="12" t="str">
        <f t="shared" si="21"/>
        <v>0824</v>
      </c>
      <c r="O357" s="12" t="str">
        <f t="shared" si="22"/>
        <v>01</v>
      </c>
      <c r="P357" s="12" t="str">
        <f t="shared" si="23"/>
        <v>H26.7-240824-01</v>
      </c>
    </row>
    <row r="358" spans="1:16" s="11" customFormat="1" ht="56.25" x14ac:dyDescent="0.25">
      <c r="A358" s="26">
        <f t="shared" si="24"/>
        <v>350</v>
      </c>
      <c r="B358" s="27" t="s">
        <v>977</v>
      </c>
      <c r="C358" s="42" t="s">
        <v>25</v>
      </c>
      <c r="D358" s="43" t="s">
        <v>26</v>
      </c>
      <c r="E358" s="33" t="s">
        <v>1281</v>
      </c>
      <c r="F358" s="31" t="s">
        <v>147</v>
      </c>
      <c r="G358" s="33">
        <v>6146</v>
      </c>
      <c r="H358" s="33">
        <v>12</v>
      </c>
      <c r="K358" s="14" t="s">
        <v>535</v>
      </c>
      <c r="L358" s="12" t="s">
        <v>12</v>
      </c>
      <c r="M358" s="12">
        <v>24</v>
      </c>
      <c r="N358" s="12" t="str">
        <f t="shared" si="21"/>
        <v>0826</v>
      </c>
      <c r="O358" s="12" t="str">
        <f t="shared" si="22"/>
        <v>07</v>
      </c>
      <c r="P358" s="12" t="str">
        <f t="shared" si="23"/>
        <v>H26.7-240826-07</v>
      </c>
    </row>
    <row r="359" spans="1:16" s="11" customFormat="1" ht="56.25" x14ac:dyDescent="0.25">
      <c r="A359" s="26">
        <f t="shared" si="24"/>
        <v>351</v>
      </c>
      <c r="B359" s="27" t="s">
        <v>982</v>
      </c>
      <c r="C359" s="28" t="s">
        <v>76</v>
      </c>
      <c r="D359" s="29" t="s">
        <v>87</v>
      </c>
      <c r="E359" s="30" t="s">
        <v>116</v>
      </c>
      <c r="F359" s="31" t="s">
        <v>148</v>
      </c>
      <c r="G359" s="33">
        <v>22840</v>
      </c>
      <c r="H359" s="32">
        <v>3</v>
      </c>
      <c r="K359" s="14" t="s">
        <v>540</v>
      </c>
      <c r="L359" s="12" t="s">
        <v>12</v>
      </c>
      <c r="M359" s="12">
        <v>24</v>
      </c>
      <c r="N359" s="12" t="str">
        <f t="shared" si="21"/>
        <v>0823</v>
      </c>
      <c r="O359" s="12" t="str">
        <f t="shared" si="22"/>
        <v>03</v>
      </c>
      <c r="P359" s="12" t="str">
        <f t="shared" si="23"/>
        <v>H26.7-240823-03</v>
      </c>
    </row>
    <row r="360" spans="1:16" s="11" customFormat="1" ht="56.25" x14ac:dyDescent="0.25">
      <c r="A360" s="26">
        <f t="shared" si="24"/>
        <v>352</v>
      </c>
      <c r="B360" s="27" t="s">
        <v>983</v>
      </c>
      <c r="C360" s="28" t="s">
        <v>76</v>
      </c>
      <c r="D360" s="29" t="s">
        <v>87</v>
      </c>
      <c r="E360" s="30" t="s">
        <v>116</v>
      </c>
      <c r="F360" s="31" t="s">
        <v>147</v>
      </c>
      <c r="G360" s="33">
        <v>525</v>
      </c>
      <c r="H360" s="32">
        <v>1</v>
      </c>
      <c r="K360" s="14" t="s">
        <v>541</v>
      </c>
      <c r="L360" s="12" t="s">
        <v>12</v>
      </c>
      <c r="M360" s="12">
        <v>24</v>
      </c>
      <c r="N360" s="12" t="str">
        <f t="shared" si="21"/>
        <v>0823</v>
      </c>
      <c r="O360" s="12" t="str">
        <f t="shared" si="22"/>
        <v>04</v>
      </c>
      <c r="P360" s="12" t="str">
        <f t="shared" si="23"/>
        <v>H26.7-240823-04</v>
      </c>
    </row>
    <row r="361" spans="1:16" s="11" customFormat="1" ht="37.5" x14ac:dyDescent="0.25">
      <c r="A361" s="26">
        <f t="shared" si="24"/>
        <v>353</v>
      </c>
      <c r="B361" s="27" t="s">
        <v>984</v>
      </c>
      <c r="C361" s="28" t="s">
        <v>1189</v>
      </c>
      <c r="D361" s="29" t="s">
        <v>1190</v>
      </c>
      <c r="E361" s="30" t="s">
        <v>1282</v>
      </c>
      <c r="F361" s="31" t="s">
        <v>146</v>
      </c>
      <c r="G361" s="32">
        <v>1</v>
      </c>
      <c r="H361" s="32">
        <v>1</v>
      </c>
      <c r="K361" s="16" t="s">
        <v>542</v>
      </c>
      <c r="L361" s="12" t="s">
        <v>12</v>
      </c>
      <c r="M361" s="12">
        <v>24</v>
      </c>
      <c r="N361" s="12" t="str">
        <f t="shared" si="21"/>
        <v>0822</v>
      </c>
      <c r="O361" s="12" t="str">
        <f t="shared" si="22"/>
        <v>31</v>
      </c>
      <c r="P361" s="12" t="str">
        <f t="shared" si="23"/>
        <v>H26.7-240822-31</v>
      </c>
    </row>
    <row r="362" spans="1:16" s="11" customFormat="1" ht="56.25" x14ac:dyDescent="0.25">
      <c r="A362" s="26">
        <f t="shared" si="24"/>
        <v>354</v>
      </c>
      <c r="B362" s="27" t="s">
        <v>985</v>
      </c>
      <c r="C362" s="28" t="s">
        <v>45</v>
      </c>
      <c r="D362" s="29" t="s">
        <v>46</v>
      </c>
      <c r="E362" s="30" t="s">
        <v>116</v>
      </c>
      <c r="F362" s="31" t="s">
        <v>148</v>
      </c>
      <c r="G362" s="33">
        <v>26610</v>
      </c>
      <c r="H362" s="32">
        <v>1</v>
      </c>
      <c r="K362" s="14" t="s">
        <v>543</v>
      </c>
      <c r="L362" s="12" t="s">
        <v>12</v>
      </c>
      <c r="M362" s="12">
        <v>24</v>
      </c>
      <c r="N362" s="12" t="str">
        <f t="shared" si="21"/>
        <v>0826</v>
      </c>
      <c r="O362" s="12" t="str">
        <f t="shared" si="22"/>
        <v>03</v>
      </c>
      <c r="P362" s="12" t="str">
        <f t="shared" si="23"/>
        <v>H26.7-240826-03</v>
      </c>
    </row>
    <row r="363" spans="1:16" s="11" customFormat="1" ht="56.25" x14ac:dyDescent="0.25">
      <c r="A363" s="26">
        <f t="shared" si="24"/>
        <v>355</v>
      </c>
      <c r="B363" s="27" t="s">
        <v>986</v>
      </c>
      <c r="C363" s="28" t="s">
        <v>172</v>
      </c>
      <c r="D363" s="29" t="s">
        <v>173</v>
      </c>
      <c r="E363" s="30" t="s">
        <v>1239</v>
      </c>
      <c r="F363" s="31" t="s">
        <v>1302</v>
      </c>
      <c r="G363" s="33">
        <v>4000</v>
      </c>
      <c r="H363" s="32">
        <v>2</v>
      </c>
      <c r="K363" s="17" t="s">
        <v>544</v>
      </c>
      <c r="L363" s="12" t="s">
        <v>12</v>
      </c>
      <c r="M363" s="12">
        <v>24</v>
      </c>
      <c r="N363" s="12" t="str">
        <f t="shared" si="21"/>
        <v>0826</v>
      </c>
      <c r="O363" s="12" t="str">
        <f t="shared" si="22"/>
        <v>11</v>
      </c>
      <c r="P363" s="12" t="str">
        <f t="shared" si="23"/>
        <v>H26.7-240826-11</v>
      </c>
    </row>
    <row r="364" spans="1:16" s="11" customFormat="1" ht="56.25" x14ac:dyDescent="0.25">
      <c r="A364" s="26">
        <f t="shared" si="24"/>
        <v>356</v>
      </c>
      <c r="B364" s="27" t="s">
        <v>987</v>
      </c>
      <c r="C364" s="28" t="s">
        <v>65</v>
      </c>
      <c r="D364" s="29" t="s">
        <v>66</v>
      </c>
      <c r="E364" s="30" t="s">
        <v>121</v>
      </c>
      <c r="F364" s="31" t="s">
        <v>1303</v>
      </c>
      <c r="G364" s="33">
        <v>101.358</v>
      </c>
      <c r="H364" s="32">
        <v>1</v>
      </c>
      <c r="K364" s="16" t="s">
        <v>545</v>
      </c>
      <c r="L364" s="12" t="s">
        <v>12</v>
      </c>
      <c r="M364" s="12">
        <v>24</v>
      </c>
      <c r="N364" s="12" t="str">
        <f t="shared" si="21"/>
        <v>0826</v>
      </c>
      <c r="O364" s="12" t="str">
        <f t="shared" si="22"/>
        <v>14</v>
      </c>
      <c r="P364" s="12" t="str">
        <f t="shared" si="23"/>
        <v>H26.7-240826-14</v>
      </c>
    </row>
    <row r="365" spans="1:16" s="11" customFormat="1" ht="56.25" x14ac:dyDescent="0.25">
      <c r="A365" s="26">
        <f t="shared" si="24"/>
        <v>357</v>
      </c>
      <c r="B365" s="27" t="s">
        <v>988</v>
      </c>
      <c r="C365" s="28" t="s">
        <v>65</v>
      </c>
      <c r="D365" s="29" t="s">
        <v>66</v>
      </c>
      <c r="E365" s="30" t="s">
        <v>121</v>
      </c>
      <c r="F365" s="31" t="s">
        <v>1303</v>
      </c>
      <c r="G365" s="33">
        <v>48.125999999999998</v>
      </c>
      <c r="H365" s="33">
        <v>1</v>
      </c>
      <c r="K365" s="16" t="s">
        <v>546</v>
      </c>
      <c r="L365" s="12" t="s">
        <v>12</v>
      </c>
      <c r="M365" s="12">
        <v>24</v>
      </c>
      <c r="N365" s="12" t="str">
        <f t="shared" si="21"/>
        <v>0826</v>
      </c>
      <c r="O365" s="12" t="str">
        <f t="shared" si="22"/>
        <v>15</v>
      </c>
      <c r="P365" s="12" t="str">
        <f t="shared" si="23"/>
        <v>H26.7-240826-15</v>
      </c>
    </row>
    <row r="366" spans="1:16" s="11" customFormat="1" ht="56.25" x14ac:dyDescent="0.25">
      <c r="A366" s="26">
        <f t="shared" si="24"/>
        <v>358</v>
      </c>
      <c r="B366" s="27" t="s">
        <v>989</v>
      </c>
      <c r="C366" s="28" t="s">
        <v>56</v>
      </c>
      <c r="D366" s="29" t="s">
        <v>57</v>
      </c>
      <c r="E366" s="30" t="s">
        <v>142</v>
      </c>
      <c r="F366" s="31" t="s">
        <v>147</v>
      </c>
      <c r="G366" s="33">
        <v>161820</v>
      </c>
      <c r="H366" s="32">
        <v>7</v>
      </c>
      <c r="K366" s="17" t="s">
        <v>547</v>
      </c>
      <c r="L366" s="12" t="s">
        <v>12</v>
      </c>
      <c r="M366" s="12">
        <v>24</v>
      </c>
      <c r="N366" s="12" t="str">
        <f t="shared" si="21"/>
        <v>0826</v>
      </c>
      <c r="O366" s="12" t="str">
        <f t="shared" si="22"/>
        <v>12</v>
      </c>
      <c r="P366" s="12" t="str">
        <f t="shared" si="23"/>
        <v>H26.7-240826-12</v>
      </c>
    </row>
    <row r="367" spans="1:16" s="11" customFormat="1" ht="56.25" x14ac:dyDescent="0.25">
      <c r="A367" s="26">
        <f t="shared" si="24"/>
        <v>359</v>
      </c>
      <c r="B367" s="27" t="s">
        <v>990</v>
      </c>
      <c r="C367" s="42" t="s">
        <v>19</v>
      </c>
      <c r="D367" s="43" t="s">
        <v>20</v>
      </c>
      <c r="E367" s="33" t="s">
        <v>1223</v>
      </c>
      <c r="F367" s="31" t="s">
        <v>147</v>
      </c>
      <c r="G367" s="33">
        <v>5272</v>
      </c>
      <c r="H367" s="33">
        <v>2</v>
      </c>
      <c r="K367" s="16" t="s">
        <v>548</v>
      </c>
      <c r="L367" s="12" t="s">
        <v>12</v>
      </c>
      <c r="M367" s="12">
        <v>24</v>
      </c>
      <c r="N367" s="12" t="str">
        <f t="shared" si="21"/>
        <v>0826</v>
      </c>
      <c r="O367" s="12" t="str">
        <f t="shared" si="22"/>
        <v>26</v>
      </c>
      <c r="P367" s="12" t="str">
        <f t="shared" si="23"/>
        <v>H26.7-240826-26</v>
      </c>
    </row>
    <row r="368" spans="1:16" s="11" customFormat="1" ht="56.25" x14ac:dyDescent="0.25">
      <c r="A368" s="26">
        <f t="shared" si="24"/>
        <v>360</v>
      </c>
      <c r="B368" s="27" t="s">
        <v>991</v>
      </c>
      <c r="C368" s="42" t="s">
        <v>19</v>
      </c>
      <c r="D368" s="43" t="s">
        <v>33</v>
      </c>
      <c r="E368" s="33" t="s">
        <v>1223</v>
      </c>
      <c r="F368" s="31" t="s">
        <v>147</v>
      </c>
      <c r="G368" s="33">
        <v>2216</v>
      </c>
      <c r="H368" s="33">
        <v>1</v>
      </c>
      <c r="K368" s="16" t="s">
        <v>549</v>
      </c>
      <c r="L368" s="12" t="s">
        <v>12</v>
      </c>
      <c r="M368" s="12">
        <v>24</v>
      </c>
      <c r="N368" s="12" t="str">
        <f t="shared" si="21"/>
        <v>0826</v>
      </c>
      <c r="O368" s="12" t="str">
        <f t="shared" si="22"/>
        <v>27</v>
      </c>
      <c r="P368" s="12" t="str">
        <f t="shared" si="23"/>
        <v>H26.7-240826-27</v>
      </c>
    </row>
    <row r="369" spans="1:16" s="11" customFormat="1" ht="56.25" x14ac:dyDescent="0.25">
      <c r="A369" s="26">
        <f t="shared" si="24"/>
        <v>361</v>
      </c>
      <c r="B369" s="27" t="s">
        <v>992</v>
      </c>
      <c r="C369" s="42" t="s">
        <v>19</v>
      </c>
      <c r="D369" s="43" t="s">
        <v>34</v>
      </c>
      <c r="E369" s="33" t="s">
        <v>164</v>
      </c>
      <c r="F369" s="31" t="s">
        <v>147</v>
      </c>
      <c r="G369" s="33">
        <v>1056</v>
      </c>
      <c r="H369" s="33">
        <v>1</v>
      </c>
      <c r="K369" s="16" t="s">
        <v>550</v>
      </c>
      <c r="L369" s="12" t="s">
        <v>12</v>
      </c>
      <c r="M369" s="12">
        <v>24</v>
      </c>
      <c r="N369" s="12" t="str">
        <f t="shared" si="21"/>
        <v>0826</v>
      </c>
      <c r="O369" s="12" t="str">
        <f t="shared" si="22"/>
        <v>28</v>
      </c>
      <c r="P369" s="12" t="str">
        <f t="shared" si="23"/>
        <v>H26.7-240826-28</v>
      </c>
    </row>
    <row r="370" spans="1:16" s="11" customFormat="1" ht="56.25" x14ac:dyDescent="0.25">
      <c r="A370" s="26">
        <f t="shared" si="24"/>
        <v>362</v>
      </c>
      <c r="B370" s="27" t="s">
        <v>993</v>
      </c>
      <c r="C370" s="28" t="s">
        <v>31</v>
      </c>
      <c r="D370" s="29" t="s">
        <v>32</v>
      </c>
      <c r="E370" s="30" t="s">
        <v>122</v>
      </c>
      <c r="F370" s="31" t="s">
        <v>146</v>
      </c>
      <c r="G370" s="33">
        <v>24</v>
      </c>
      <c r="H370" s="32">
        <v>4</v>
      </c>
      <c r="K370" s="14" t="s">
        <v>551</v>
      </c>
      <c r="L370" s="12" t="s">
        <v>12</v>
      </c>
      <c r="M370" s="12">
        <v>24</v>
      </c>
      <c r="N370" s="12" t="str">
        <f t="shared" si="21"/>
        <v>0827</v>
      </c>
      <c r="O370" s="12" t="str">
        <f t="shared" si="22"/>
        <v>01</v>
      </c>
      <c r="P370" s="12" t="str">
        <f t="shared" si="23"/>
        <v>H26.7-240827-01</v>
      </c>
    </row>
    <row r="371" spans="1:16" s="11" customFormat="1" ht="56.25" x14ac:dyDescent="0.25">
      <c r="A371" s="26">
        <f t="shared" si="24"/>
        <v>363</v>
      </c>
      <c r="B371" s="27" t="s">
        <v>994</v>
      </c>
      <c r="C371" s="28" t="s">
        <v>31</v>
      </c>
      <c r="D371" s="29" t="s">
        <v>32</v>
      </c>
      <c r="E371" s="30" t="s">
        <v>122</v>
      </c>
      <c r="F371" s="31" t="s">
        <v>146</v>
      </c>
      <c r="G371" s="33">
        <v>1000</v>
      </c>
      <c r="H371" s="32">
        <v>1</v>
      </c>
      <c r="K371" s="14" t="s">
        <v>552</v>
      </c>
      <c r="L371" s="12" t="s">
        <v>12</v>
      </c>
      <c r="M371" s="12">
        <v>24</v>
      </c>
      <c r="N371" s="12" t="str">
        <f t="shared" si="21"/>
        <v>0827</v>
      </c>
      <c r="O371" s="12" t="str">
        <f t="shared" si="22"/>
        <v>02</v>
      </c>
      <c r="P371" s="12" t="str">
        <f t="shared" si="23"/>
        <v>H26.7-240827-02</v>
      </c>
    </row>
    <row r="372" spans="1:16" s="11" customFormat="1" ht="56.25" x14ac:dyDescent="0.25">
      <c r="A372" s="26">
        <f t="shared" si="24"/>
        <v>364</v>
      </c>
      <c r="B372" s="27" t="s">
        <v>995</v>
      </c>
      <c r="C372" s="28" t="s">
        <v>31</v>
      </c>
      <c r="D372" s="29" t="s">
        <v>32</v>
      </c>
      <c r="E372" s="30" t="s">
        <v>122</v>
      </c>
      <c r="F372" s="31" t="s">
        <v>146</v>
      </c>
      <c r="G372" s="33">
        <v>14</v>
      </c>
      <c r="H372" s="32">
        <v>1</v>
      </c>
      <c r="K372" s="14" t="s">
        <v>553</v>
      </c>
      <c r="L372" s="12" t="s">
        <v>12</v>
      </c>
      <c r="M372" s="12">
        <v>24</v>
      </c>
      <c r="N372" s="12" t="str">
        <f t="shared" si="21"/>
        <v>0827</v>
      </c>
      <c r="O372" s="12" t="str">
        <f t="shared" si="22"/>
        <v>03</v>
      </c>
      <c r="P372" s="12" t="str">
        <f t="shared" si="23"/>
        <v>H26.7-240827-03</v>
      </c>
    </row>
    <row r="373" spans="1:16" s="11" customFormat="1" ht="56.25" x14ac:dyDescent="0.25">
      <c r="A373" s="26">
        <f t="shared" si="24"/>
        <v>365</v>
      </c>
      <c r="B373" s="27" t="s">
        <v>996</v>
      </c>
      <c r="C373" s="28" t="s">
        <v>31</v>
      </c>
      <c r="D373" s="29" t="s">
        <v>32</v>
      </c>
      <c r="E373" s="30" t="s">
        <v>122</v>
      </c>
      <c r="F373" s="31" t="s">
        <v>146</v>
      </c>
      <c r="G373" s="33">
        <v>650</v>
      </c>
      <c r="H373" s="32">
        <v>1</v>
      </c>
      <c r="K373" s="14" t="s">
        <v>554</v>
      </c>
      <c r="L373" s="12" t="s">
        <v>12</v>
      </c>
      <c r="M373" s="12">
        <v>24</v>
      </c>
      <c r="N373" s="12" t="str">
        <f t="shared" si="21"/>
        <v>0827</v>
      </c>
      <c r="O373" s="12" t="str">
        <f t="shared" si="22"/>
        <v>04</v>
      </c>
      <c r="P373" s="12" t="str">
        <f t="shared" si="23"/>
        <v>H26.7-240827-04</v>
      </c>
    </row>
    <row r="374" spans="1:16" s="11" customFormat="1" ht="56.25" x14ac:dyDescent="0.25">
      <c r="A374" s="26">
        <f t="shared" si="24"/>
        <v>366</v>
      </c>
      <c r="B374" s="27" t="s">
        <v>997</v>
      </c>
      <c r="C374" s="28" t="s">
        <v>31</v>
      </c>
      <c r="D374" s="29" t="s">
        <v>32</v>
      </c>
      <c r="E374" s="30" t="s">
        <v>122</v>
      </c>
      <c r="F374" s="31" t="s">
        <v>146</v>
      </c>
      <c r="G374" s="33">
        <v>900</v>
      </c>
      <c r="H374" s="32">
        <v>1</v>
      </c>
      <c r="K374" s="14" t="s">
        <v>555</v>
      </c>
      <c r="L374" s="12" t="s">
        <v>12</v>
      </c>
      <c r="M374" s="12">
        <v>24</v>
      </c>
      <c r="N374" s="12" t="str">
        <f t="shared" si="21"/>
        <v>0827</v>
      </c>
      <c r="O374" s="12" t="str">
        <f t="shared" si="22"/>
        <v>05</v>
      </c>
      <c r="P374" s="12" t="str">
        <f t="shared" si="23"/>
        <v>H26.7-240827-05</v>
      </c>
    </row>
    <row r="375" spans="1:16" s="11" customFormat="1" ht="75" x14ac:dyDescent="0.25">
      <c r="A375" s="26">
        <f t="shared" si="24"/>
        <v>367</v>
      </c>
      <c r="B375" s="27" t="s">
        <v>998</v>
      </c>
      <c r="C375" s="28" t="s">
        <v>1101</v>
      </c>
      <c r="D375" s="29" t="s">
        <v>1102</v>
      </c>
      <c r="E375" s="30" t="s">
        <v>139</v>
      </c>
      <c r="F375" s="31" t="s">
        <v>148</v>
      </c>
      <c r="G375" s="33">
        <v>13737.2</v>
      </c>
      <c r="H375" s="32">
        <v>13</v>
      </c>
      <c r="K375" s="16" t="s">
        <v>556</v>
      </c>
      <c r="L375" s="12" t="s">
        <v>12</v>
      </c>
      <c r="M375" s="12">
        <v>24</v>
      </c>
      <c r="N375" s="12" t="str">
        <f t="shared" si="21"/>
        <v>0822</v>
      </c>
      <c r="O375" s="12" t="str">
        <f t="shared" si="22"/>
        <v>24</v>
      </c>
      <c r="P375" s="12" t="str">
        <f t="shared" si="23"/>
        <v>H26.7-240822-24</v>
      </c>
    </row>
    <row r="376" spans="1:16" s="11" customFormat="1" ht="75" x14ac:dyDescent="0.25">
      <c r="A376" s="26">
        <f t="shared" si="24"/>
        <v>368</v>
      </c>
      <c r="B376" s="27" t="s">
        <v>999</v>
      </c>
      <c r="C376" s="28" t="s">
        <v>1101</v>
      </c>
      <c r="D376" s="29" t="s">
        <v>1102</v>
      </c>
      <c r="E376" s="30" t="s">
        <v>139</v>
      </c>
      <c r="F376" s="31" t="s">
        <v>148</v>
      </c>
      <c r="G376" s="33">
        <v>5297.09</v>
      </c>
      <c r="H376" s="32">
        <v>10</v>
      </c>
      <c r="K376" s="16" t="s">
        <v>557</v>
      </c>
      <c r="L376" s="12" t="s">
        <v>12</v>
      </c>
      <c r="M376" s="12">
        <v>24</v>
      </c>
      <c r="N376" s="12" t="str">
        <f t="shared" si="21"/>
        <v>0822</v>
      </c>
      <c r="O376" s="12" t="str">
        <f t="shared" si="22"/>
        <v>25</v>
      </c>
      <c r="P376" s="12" t="str">
        <f t="shared" si="23"/>
        <v>H26.7-240822-25</v>
      </c>
    </row>
    <row r="377" spans="1:16" s="11" customFormat="1" ht="56.25" x14ac:dyDescent="0.25">
      <c r="A377" s="26">
        <f t="shared" si="24"/>
        <v>369</v>
      </c>
      <c r="B377" s="27" t="s">
        <v>1000</v>
      </c>
      <c r="C377" s="28" t="s">
        <v>98</v>
      </c>
      <c r="D377" s="29" t="s">
        <v>99</v>
      </c>
      <c r="E377" s="33" t="s">
        <v>1223</v>
      </c>
      <c r="F377" s="31" t="s">
        <v>147</v>
      </c>
      <c r="G377" s="33">
        <v>1330</v>
      </c>
      <c r="H377" s="32">
        <v>1</v>
      </c>
      <c r="K377" s="16" t="s">
        <v>558</v>
      </c>
      <c r="L377" s="12" t="s">
        <v>12</v>
      </c>
      <c r="M377" s="12">
        <v>24</v>
      </c>
      <c r="N377" s="12" t="str">
        <f t="shared" si="21"/>
        <v>0826</v>
      </c>
      <c r="O377" s="12" t="str">
        <f t="shared" si="22"/>
        <v>24</v>
      </c>
      <c r="P377" s="12" t="str">
        <f t="shared" si="23"/>
        <v>H26.7-240826-24</v>
      </c>
    </row>
    <row r="378" spans="1:16" s="11" customFormat="1" ht="56.25" x14ac:dyDescent="0.25">
      <c r="A378" s="26">
        <f t="shared" si="24"/>
        <v>370</v>
      </c>
      <c r="B378" s="27" t="s">
        <v>1001</v>
      </c>
      <c r="C378" s="42" t="s">
        <v>1191</v>
      </c>
      <c r="D378" s="43" t="s">
        <v>1192</v>
      </c>
      <c r="E378" s="33" t="s">
        <v>120</v>
      </c>
      <c r="F378" s="31" t="s">
        <v>1302</v>
      </c>
      <c r="G378" s="33">
        <v>110</v>
      </c>
      <c r="H378" s="33">
        <v>11</v>
      </c>
      <c r="K378" s="14" t="s">
        <v>559</v>
      </c>
      <c r="L378" s="12" t="s">
        <v>12</v>
      </c>
      <c r="M378" s="12">
        <v>24</v>
      </c>
      <c r="N378" s="12" t="str">
        <f t="shared" si="21"/>
        <v>0827</v>
      </c>
      <c r="O378" s="12" t="str">
        <f t="shared" si="22"/>
        <v>09</v>
      </c>
      <c r="P378" s="12" t="str">
        <f t="shared" si="23"/>
        <v>H26.7-240827-09</v>
      </c>
    </row>
    <row r="379" spans="1:16" s="11" customFormat="1" ht="56.25" x14ac:dyDescent="0.3">
      <c r="A379" s="26">
        <f t="shared" si="24"/>
        <v>371</v>
      </c>
      <c r="B379" s="27" t="s">
        <v>1002</v>
      </c>
      <c r="C379" s="36" t="s">
        <v>50</v>
      </c>
      <c r="D379" s="37" t="s">
        <v>51</v>
      </c>
      <c r="E379" s="38" t="s">
        <v>161</v>
      </c>
      <c r="F379" s="39" t="s">
        <v>192</v>
      </c>
      <c r="G379" s="33">
        <v>1600</v>
      </c>
      <c r="H379" s="40">
        <v>2</v>
      </c>
      <c r="K379" s="17" t="s">
        <v>560</v>
      </c>
      <c r="L379" s="12" t="s">
        <v>12</v>
      </c>
      <c r="M379" s="12">
        <v>24</v>
      </c>
      <c r="N379" s="12" t="str">
        <f t="shared" si="21"/>
        <v>0827</v>
      </c>
      <c r="O379" s="12" t="str">
        <f t="shared" si="22"/>
        <v>10</v>
      </c>
      <c r="P379" s="12" t="str">
        <f t="shared" si="23"/>
        <v>H26.7-240827-10</v>
      </c>
    </row>
    <row r="380" spans="1:16" s="11" customFormat="1" ht="56.25" x14ac:dyDescent="0.25">
      <c r="A380" s="26">
        <f t="shared" si="24"/>
        <v>372</v>
      </c>
      <c r="B380" s="27" t="s">
        <v>1003</v>
      </c>
      <c r="C380" s="28" t="s">
        <v>25</v>
      </c>
      <c r="D380" s="29" t="s">
        <v>26</v>
      </c>
      <c r="E380" s="30" t="s">
        <v>1283</v>
      </c>
      <c r="F380" s="31" t="s">
        <v>147</v>
      </c>
      <c r="G380" s="33">
        <v>2466</v>
      </c>
      <c r="H380" s="32">
        <v>4</v>
      </c>
      <c r="K380" s="16" t="s">
        <v>561</v>
      </c>
      <c r="L380" s="12" t="s">
        <v>12</v>
      </c>
      <c r="M380" s="12">
        <v>24</v>
      </c>
      <c r="N380" s="12" t="str">
        <f t="shared" si="21"/>
        <v>0827</v>
      </c>
      <c r="O380" s="12" t="str">
        <f t="shared" si="22"/>
        <v>17</v>
      </c>
      <c r="P380" s="12" t="str">
        <f t="shared" si="23"/>
        <v>H26.7-240827-17</v>
      </c>
    </row>
    <row r="381" spans="1:16" s="11" customFormat="1" ht="56.25" x14ac:dyDescent="0.25">
      <c r="A381" s="26">
        <f t="shared" si="24"/>
        <v>373</v>
      </c>
      <c r="B381" s="27" t="s">
        <v>1004</v>
      </c>
      <c r="C381" s="28" t="s">
        <v>1193</v>
      </c>
      <c r="D381" s="29" t="s">
        <v>171</v>
      </c>
      <c r="E381" s="30" t="s">
        <v>119</v>
      </c>
      <c r="F381" s="31" t="s">
        <v>148</v>
      </c>
      <c r="G381" s="33">
        <v>5777</v>
      </c>
      <c r="H381" s="32">
        <v>1</v>
      </c>
      <c r="K381" s="16" t="s">
        <v>562</v>
      </c>
      <c r="L381" s="12" t="s">
        <v>12</v>
      </c>
      <c r="M381" s="12">
        <v>24</v>
      </c>
      <c r="N381" s="12" t="str">
        <f t="shared" si="21"/>
        <v>0827</v>
      </c>
      <c r="O381" s="12" t="str">
        <f t="shared" si="22"/>
        <v>27</v>
      </c>
      <c r="P381" s="12" t="str">
        <f t="shared" si="23"/>
        <v>H26.7-240827-27</v>
      </c>
    </row>
    <row r="382" spans="1:16" ht="56.25" x14ac:dyDescent="0.25">
      <c r="A382" s="26">
        <f t="shared" si="24"/>
        <v>374</v>
      </c>
      <c r="B382" s="54" t="s">
        <v>1005</v>
      </c>
      <c r="C382" s="28" t="s">
        <v>1193</v>
      </c>
      <c r="D382" s="29" t="s">
        <v>171</v>
      </c>
      <c r="E382" s="30" t="s">
        <v>117</v>
      </c>
      <c r="F382" s="31" t="s">
        <v>148</v>
      </c>
      <c r="G382" s="33">
        <v>33940</v>
      </c>
      <c r="H382" s="32">
        <v>3</v>
      </c>
      <c r="K382" s="16" t="s">
        <v>563</v>
      </c>
      <c r="L382" s="12" t="s">
        <v>12</v>
      </c>
      <c r="M382" s="12">
        <v>24</v>
      </c>
      <c r="N382" s="12" t="str">
        <f t="shared" si="21"/>
        <v>0827</v>
      </c>
      <c r="O382" s="12" t="str">
        <f t="shared" si="22"/>
        <v>28</v>
      </c>
      <c r="P382" s="12" t="str">
        <f t="shared" si="23"/>
        <v>H26.7-240827-28</v>
      </c>
    </row>
    <row r="383" spans="1:16" ht="56.25" x14ac:dyDescent="0.25">
      <c r="A383" s="26">
        <f t="shared" si="24"/>
        <v>375</v>
      </c>
      <c r="B383" s="54" t="s">
        <v>1006</v>
      </c>
      <c r="C383" s="28" t="s">
        <v>54</v>
      </c>
      <c r="D383" s="29" t="s">
        <v>55</v>
      </c>
      <c r="E383" s="30" t="s">
        <v>117</v>
      </c>
      <c r="F383" s="31" t="s">
        <v>149</v>
      </c>
      <c r="G383" s="33">
        <v>21.123000000000001</v>
      </c>
      <c r="H383" s="32">
        <v>3</v>
      </c>
      <c r="K383" s="16" t="s">
        <v>564</v>
      </c>
      <c r="L383" s="12" t="s">
        <v>12</v>
      </c>
      <c r="M383" s="12">
        <v>24</v>
      </c>
      <c r="N383" s="12" t="str">
        <f t="shared" si="21"/>
        <v>0827</v>
      </c>
      <c r="O383" s="12" t="str">
        <f t="shared" si="22"/>
        <v>19</v>
      </c>
      <c r="P383" s="12" t="str">
        <f t="shared" si="23"/>
        <v>H26.7-240827-19</v>
      </c>
    </row>
    <row r="384" spans="1:16" ht="56.25" x14ac:dyDescent="0.25">
      <c r="A384" s="26">
        <f t="shared" si="24"/>
        <v>376</v>
      </c>
      <c r="B384" s="54" t="s">
        <v>1007</v>
      </c>
      <c r="C384" s="28" t="s">
        <v>54</v>
      </c>
      <c r="D384" s="29" t="s">
        <v>55</v>
      </c>
      <c r="E384" s="30" t="s">
        <v>119</v>
      </c>
      <c r="F384" s="31" t="s">
        <v>149</v>
      </c>
      <c r="G384" s="33">
        <v>110.43</v>
      </c>
      <c r="H384" s="32">
        <v>5</v>
      </c>
      <c r="K384" s="16" t="s">
        <v>565</v>
      </c>
      <c r="L384" s="12" t="s">
        <v>12</v>
      </c>
      <c r="M384" s="12">
        <v>24</v>
      </c>
      <c r="N384" s="12" t="str">
        <f t="shared" si="21"/>
        <v>0827</v>
      </c>
      <c r="O384" s="12" t="str">
        <f t="shared" si="22"/>
        <v>22</v>
      </c>
      <c r="P384" s="12" t="str">
        <f t="shared" si="23"/>
        <v>H26.7-240827-22</v>
      </c>
    </row>
    <row r="385" spans="1:16" ht="56.25" x14ac:dyDescent="0.25">
      <c r="A385" s="26">
        <f t="shared" si="24"/>
        <v>377</v>
      </c>
      <c r="B385" s="54" t="s">
        <v>1008</v>
      </c>
      <c r="C385" s="28" t="s">
        <v>54</v>
      </c>
      <c r="D385" s="29" t="s">
        <v>55</v>
      </c>
      <c r="E385" s="30" t="s">
        <v>119</v>
      </c>
      <c r="F385" s="31" t="s">
        <v>149</v>
      </c>
      <c r="G385" s="33">
        <v>47.9</v>
      </c>
      <c r="H385" s="32">
        <v>2</v>
      </c>
      <c r="K385" s="16" t="s">
        <v>566</v>
      </c>
      <c r="L385" s="12" t="s">
        <v>12</v>
      </c>
      <c r="M385" s="12">
        <v>24</v>
      </c>
      <c r="N385" s="12" t="str">
        <f t="shared" si="21"/>
        <v>0827</v>
      </c>
      <c r="O385" s="12" t="str">
        <f t="shared" si="22"/>
        <v>24</v>
      </c>
      <c r="P385" s="12" t="str">
        <f t="shared" si="23"/>
        <v>H26.7-240827-24</v>
      </c>
    </row>
    <row r="386" spans="1:16" ht="56.25" x14ac:dyDescent="0.25">
      <c r="A386" s="26">
        <f t="shared" si="24"/>
        <v>378</v>
      </c>
      <c r="B386" s="54" t="s">
        <v>1009</v>
      </c>
      <c r="C386" s="42" t="s">
        <v>1183</v>
      </c>
      <c r="D386" s="43" t="s">
        <v>1184</v>
      </c>
      <c r="E386" s="33" t="s">
        <v>1276</v>
      </c>
      <c r="F386" s="31" t="s">
        <v>147</v>
      </c>
      <c r="G386" s="33">
        <v>1</v>
      </c>
      <c r="H386" s="33">
        <v>1</v>
      </c>
      <c r="K386" s="16" t="s">
        <v>567</v>
      </c>
      <c r="L386" s="12" t="s">
        <v>12</v>
      </c>
      <c r="M386" s="12">
        <v>24</v>
      </c>
      <c r="N386" s="12" t="str">
        <f t="shared" si="21"/>
        <v>0827</v>
      </c>
      <c r="O386" s="12" t="str">
        <f t="shared" si="22"/>
        <v>29</v>
      </c>
      <c r="P386" s="12" t="str">
        <f t="shared" si="23"/>
        <v>H26.7-240827-29</v>
      </c>
    </row>
    <row r="387" spans="1:16" ht="75" x14ac:dyDescent="0.25">
      <c r="A387" s="26">
        <f t="shared" si="24"/>
        <v>379</v>
      </c>
      <c r="B387" s="54" t="s">
        <v>1010</v>
      </c>
      <c r="C387" s="28" t="s">
        <v>1194</v>
      </c>
      <c r="D387" s="29" t="s">
        <v>1195</v>
      </c>
      <c r="E387" s="30" t="s">
        <v>123</v>
      </c>
      <c r="F387" s="31" t="s">
        <v>147</v>
      </c>
      <c r="G387" s="33">
        <v>2</v>
      </c>
      <c r="H387" s="32">
        <v>1</v>
      </c>
      <c r="K387" s="16" t="s">
        <v>568</v>
      </c>
      <c r="L387" s="12" t="s">
        <v>12</v>
      </c>
      <c r="M387" s="12">
        <v>24</v>
      </c>
      <c r="N387" s="12" t="str">
        <f t="shared" si="21"/>
        <v>0827</v>
      </c>
      <c r="O387" s="12" t="str">
        <f t="shared" si="22"/>
        <v>13</v>
      </c>
      <c r="P387" s="12" t="str">
        <f t="shared" si="23"/>
        <v>H26.7-240827-13</v>
      </c>
    </row>
    <row r="388" spans="1:16" ht="75" x14ac:dyDescent="0.25">
      <c r="A388" s="26">
        <f t="shared" si="24"/>
        <v>380</v>
      </c>
      <c r="B388" s="54" t="s">
        <v>1011</v>
      </c>
      <c r="C388" s="28" t="s">
        <v>37</v>
      </c>
      <c r="D388" s="29" t="s">
        <v>38</v>
      </c>
      <c r="E388" s="30" t="s">
        <v>185</v>
      </c>
      <c r="F388" s="31" t="s">
        <v>147</v>
      </c>
      <c r="G388" s="33">
        <v>8040</v>
      </c>
      <c r="H388" s="32">
        <v>1</v>
      </c>
      <c r="K388" s="16" t="s">
        <v>569</v>
      </c>
      <c r="L388" s="12" t="s">
        <v>12</v>
      </c>
      <c r="M388" s="12">
        <v>24</v>
      </c>
      <c r="N388" s="12" t="str">
        <f t="shared" si="21"/>
        <v>0827</v>
      </c>
      <c r="O388" s="12" t="str">
        <f t="shared" si="22"/>
        <v>14</v>
      </c>
      <c r="P388" s="12" t="str">
        <f t="shared" si="23"/>
        <v>H26.7-240827-14</v>
      </c>
    </row>
    <row r="389" spans="1:16" ht="56.25" x14ac:dyDescent="0.25">
      <c r="A389" s="26">
        <f t="shared" si="24"/>
        <v>381</v>
      </c>
      <c r="B389" s="54" t="s">
        <v>1012</v>
      </c>
      <c r="C389" s="28" t="s">
        <v>166</v>
      </c>
      <c r="D389" s="29" t="s">
        <v>167</v>
      </c>
      <c r="E389" s="30" t="s">
        <v>144</v>
      </c>
      <c r="F389" s="31" t="s">
        <v>147</v>
      </c>
      <c r="G389" s="33">
        <v>14</v>
      </c>
      <c r="H389" s="32">
        <v>9</v>
      </c>
      <c r="K389" s="16" t="s">
        <v>570</v>
      </c>
      <c r="L389" s="12" t="s">
        <v>12</v>
      </c>
      <c r="M389" s="12">
        <v>24</v>
      </c>
      <c r="N389" s="12" t="str">
        <f t="shared" si="21"/>
        <v>0827</v>
      </c>
      <c r="O389" s="12" t="str">
        <f t="shared" si="22"/>
        <v>23</v>
      </c>
      <c r="P389" s="12" t="str">
        <f t="shared" si="23"/>
        <v>H26.7-240827-23</v>
      </c>
    </row>
    <row r="390" spans="1:16" ht="93.75" x14ac:dyDescent="0.25">
      <c r="A390" s="26">
        <f t="shared" si="24"/>
        <v>382</v>
      </c>
      <c r="B390" s="54" t="s">
        <v>1013</v>
      </c>
      <c r="C390" s="49" t="s">
        <v>41</v>
      </c>
      <c r="D390" s="49" t="s">
        <v>42</v>
      </c>
      <c r="E390" s="30" t="s">
        <v>115</v>
      </c>
      <c r="F390" s="31" t="s">
        <v>147</v>
      </c>
      <c r="G390" s="33">
        <v>92</v>
      </c>
      <c r="H390" s="32">
        <v>1</v>
      </c>
      <c r="K390" s="16" t="s">
        <v>571</v>
      </c>
      <c r="L390" s="12" t="s">
        <v>12</v>
      </c>
      <c r="M390" s="12">
        <v>24</v>
      </c>
      <c r="N390" s="12" t="str">
        <f t="shared" si="21"/>
        <v>0827</v>
      </c>
      <c r="O390" s="12" t="str">
        <f t="shared" si="22"/>
        <v>25</v>
      </c>
      <c r="P390" s="12" t="str">
        <f t="shared" si="23"/>
        <v>H26.7-240827-25</v>
      </c>
    </row>
    <row r="391" spans="1:16" ht="93.75" x14ac:dyDescent="0.25">
      <c r="A391" s="26">
        <f t="shared" si="24"/>
        <v>383</v>
      </c>
      <c r="B391" s="54" t="s">
        <v>1014</v>
      </c>
      <c r="C391" s="49" t="s">
        <v>41</v>
      </c>
      <c r="D391" s="49" t="s">
        <v>42</v>
      </c>
      <c r="E391" s="30" t="s">
        <v>124</v>
      </c>
      <c r="F391" s="31" t="s">
        <v>147</v>
      </c>
      <c r="G391" s="33">
        <v>90</v>
      </c>
      <c r="H391" s="32">
        <v>2</v>
      </c>
      <c r="K391" s="16" t="s">
        <v>572</v>
      </c>
      <c r="L391" s="12" t="s">
        <v>12</v>
      </c>
      <c r="M391" s="12">
        <v>24</v>
      </c>
      <c r="N391" s="12" t="str">
        <f t="shared" si="21"/>
        <v>0827</v>
      </c>
      <c r="O391" s="12" t="str">
        <f t="shared" si="22"/>
        <v>26</v>
      </c>
      <c r="P391" s="12" t="str">
        <f t="shared" si="23"/>
        <v>H26.7-240827-26</v>
      </c>
    </row>
    <row r="392" spans="1:16" ht="93.75" x14ac:dyDescent="0.25">
      <c r="A392" s="26">
        <f t="shared" si="24"/>
        <v>384</v>
      </c>
      <c r="B392" s="54" t="s">
        <v>1015</v>
      </c>
      <c r="C392" s="49" t="s">
        <v>41</v>
      </c>
      <c r="D392" s="49" t="s">
        <v>42</v>
      </c>
      <c r="E392" s="30" t="s">
        <v>110</v>
      </c>
      <c r="F392" s="31" t="s">
        <v>147</v>
      </c>
      <c r="G392" s="33">
        <v>185</v>
      </c>
      <c r="H392" s="32">
        <v>4</v>
      </c>
      <c r="K392" s="14" t="s">
        <v>573</v>
      </c>
      <c r="L392" s="12" t="s">
        <v>12</v>
      </c>
      <c r="M392" s="12">
        <v>24</v>
      </c>
      <c r="N392" s="12" t="str">
        <f t="shared" si="21"/>
        <v>0827</v>
      </c>
      <c r="O392" s="12" t="str">
        <f t="shared" si="22"/>
        <v>06</v>
      </c>
      <c r="P392" s="12" t="str">
        <f t="shared" si="23"/>
        <v>H26.7-240827-06</v>
      </c>
    </row>
    <row r="393" spans="1:16" ht="75" x14ac:dyDescent="0.25">
      <c r="A393" s="26">
        <f t="shared" si="24"/>
        <v>385</v>
      </c>
      <c r="B393" s="54" t="s">
        <v>1016</v>
      </c>
      <c r="C393" s="28" t="s">
        <v>1196</v>
      </c>
      <c r="D393" s="29" t="s">
        <v>1197</v>
      </c>
      <c r="E393" s="30" t="s">
        <v>132</v>
      </c>
      <c r="F393" s="31" t="s">
        <v>147</v>
      </c>
      <c r="G393" s="33">
        <v>32</v>
      </c>
      <c r="H393" s="32">
        <v>10</v>
      </c>
      <c r="K393" s="16" t="s">
        <v>574</v>
      </c>
      <c r="L393" s="12" t="s">
        <v>12</v>
      </c>
      <c r="M393" s="12">
        <v>24</v>
      </c>
      <c r="N393" s="12" t="str">
        <f t="shared" si="21"/>
        <v>0827</v>
      </c>
      <c r="O393" s="12" t="str">
        <f t="shared" si="22"/>
        <v>30</v>
      </c>
      <c r="P393" s="12" t="str">
        <f t="shared" si="23"/>
        <v>H26.7-240827-30</v>
      </c>
    </row>
    <row r="394" spans="1:16" ht="56.25" x14ac:dyDescent="0.25">
      <c r="A394" s="26">
        <f t="shared" si="24"/>
        <v>386</v>
      </c>
      <c r="B394" s="54" t="s">
        <v>1017</v>
      </c>
      <c r="C394" s="28" t="s">
        <v>1198</v>
      </c>
      <c r="D394" s="29" t="s">
        <v>1199</v>
      </c>
      <c r="E394" s="30" t="s">
        <v>113</v>
      </c>
      <c r="F394" s="31" t="s">
        <v>1302</v>
      </c>
      <c r="G394" s="33">
        <v>19000</v>
      </c>
      <c r="H394" s="32">
        <v>1</v>
      </c>
      <c r="K394" s="16" t="s">
        <v>575</v>
      </c>
      <c r="L394" s="12" t="s">
        <v>12</v>
      </c>
      <c r="M394" s="12">
        <v>24</v>
      </c>
      <c r="N394" s="12" t="str">
        <f t="shared" ref="N394:N455" si="25">+LEFT(K394,4)</f>
        <v>0827</v>
      </c>
      <c r="O394" s="12" t="str">
        <f t="shared" ref="O394:O455" si="26">+RIGHT(K394,2)</f>
        <v>31</v>
      </c>
      <c r="P394" s="12" t="str">
        <f t="shared" ref="P394:P455" si="27">+$L$9&amp;$M$9&amp;N394&amp;"-"&amp;O394</f>
        <v>H26.7-240827-31</v>
      </c>
    </row>
    <row r="395" spans="1:16" ht="56.25" x14ac:dyDescent="0.25">
      <c r="A395" s="26">
        <f t="shared" ref="A395:A455" si="28">+A394+1</f>
        <v>387</v>
      </c>
      <c r="B395" s="54" t="s">
        <v>1018</v>
      </c>
      <c r="C395" s="28" t="s">
        <v>68</v>
      </c>
      <c r="D395" s="29" t="s">
        <v>69</v>
      </c>
      <c r="E395" s="30" t="s">
        <v>1262</v>
      </c>
      <c r="F395" s="31" t="s">
        <v>147</v>
      </c>
      <c r="G395" s="33">
        <v>300</v>
      </c>
      <c r="H395" s="32">
        <v>1</v>
      </c>
      <c r="K395" s="16" t="s">
        <v>576</v>
      </c>
      <c r="L395" s="12" t="s">
        <v>12</v>
      </c>
      <c r="M395" s="12">
        <v>24</v>
      </c>
      <c r="N395" s="12" t="str">
        <f t="shared" si="25"/>
        <v>0826</v>
      </c>
      <c r="O395" s="12" t="str">
        <f t="shared" si="26"/>
        <v>22</v>
      </c>
      <c r="P395" s="12" t="str">
        <f t="shared" si="27"/>
        <v>H26.7-240826-22</v>
      </c>
    </row>
    <row r="396" spans="1:16" ht="56.25" x14ac:dyDescent="0.25">
      <c r="A396" s="26">
        <f t="shared" si="28"/>
        <v>388</v>
      </c>
      <c r="B396" s="54" t="s">
        <v>1019</v>
      </c>
      <c r="C396" s="28" t="s">
        <v>68</v>
      </c>
      <c r="D396" s="29" t="s">
        <v>69</v>
      </c>
      <c r="E396" s="30" t="s">
        <v>1284</v>
      </c>
      <c r="F396" s="31" t="s">
        <v>147</v>
      </c>
      <c r="G396" s="33">
        <v>3100</v>
      </c>
      <c r="H396" s="32">
        <v>5</v>
      </c>
      <c r="K396" s="16" t="s">
        <v>577</v>
      </c>
      <c r="L396" s="12" t="s">
        <v>12</v>
      </c>
      <c r="M396" s="12">
        <v>24</v>
      </c>
      <c r="N396" s="12" t="str">
        <f t="shared" si="25"/>
        <v>0826</v>
      </c>
      <c r="O396" s="12" t="str">
        <f t="shared" si="26"/>
        <v>23</v>
      </c>
      <c r="P396" s="12" t="str">
        <f t="shared" si="27"/>
        <v>H26.7-240826-23</v>
      </c>
    </row>
    <row r="397" spans="1:16" ht="56.25" x14ac:dyDescent="0.25">
      <c r="A397" s="26">
        <f t="shared" si="28"/>
        <v>389</v>
      </c>
      <c r="B397" s="54" t="s">
        <v>1020</v>
      </c>
      <c r="C397" s="42" t="s">
        <v>1200</v>
      </c>
      <c r="D397" s="43" t="s">
        <v>1201</v>
      </c>
      <c r="E397" s="33" t="s">
        <v>1285</v>
      </c>
      <c r="F397" s="31" t="s">
        <v>147</v>
      </c>
      <c r="G397" s="33">
        <v>788</v>
      </c>
      <c r="H397" s="33">
        <v>1</v>
      </c>
      <c r="K397" s="16" t="s">
        <v>578</v>
      </c>
      <c r="L397" s="12" t="s">
        <v>12</v>
      </c>
      <c r="M397" s="12">
        <v>24</v>
      </c>
      <c r="N397" s="12" t="str">
        <f t="shared" si="25"/>
        <v>0827</v>
      </c>
      <c r="O397" s="12" t="str">
        <f t="shared" si="26"/>
        <v>32</v>
      </c>
      <c r="P397" s="12" t="str">
        <f t="shared" si="27"/>
        <v>H26.7-240827-32</v>
      </c>
    </row>
    <row r="398" spans="1:16" ht="37.5" x14ac:dyDescent="0.25">
      <c r="A398" s="26">
        <f t="shared" si="28"/>
        <v>390</v>
      </c>
      <c r="B398" s="54" t="s">
        <v>1021</v>
      </c>
      <c r="C398" s="42" t="s">
        <v>1202</v>
      </c>
      <c r="D398" s="43" t="s">
        <v>53</v>
      </c>
      <c r="E398" s="33" t="s">
        <v>161</v>
      </c>
      <c r="F398" s="33" t="s">
        <v>148</v>
      </c>
      <c r="G398" s="33">
        <v>1297</v>
      </c>
      <c r="H398" s="33">
        <v>4</v>
      </c>
      <c r="K398" s="14" t="s">
        <v>579</v>
      </c>
      <c r="L398" s="12" t="s">
        <v>12</v>
      </c>
      <c r="M398" s="12">
        <v>24</v>
      </c>
      <c r="N398" s="12" t="str">
        <f t="shared" si="25"/>
        <v>0828</v>
      </c>
      <c r="O398" s="12" t="str">
        <f t="shared" si="26"/>
        <v>01</v>
      </c>
      <c r="P398" s="12" t="str">
        <f t="shared" si="27"/>
        <v>H26.7-240828-01</v>
      </c>
    </row>
    <row r="399" spans="1:16" ht="37.5" x14ac:dyDescent="0.25">
      <c r="A399" s="26">
        <f t="shared" si="28"/>
        <v>391</v>
      </c>
      <c r="B399" s="54" t="s">
        <v>1022</v>
      </c>
      <c r="C399" s="42" t="s">
        <v>1203</v>
      </c>
      <c r="D399" s="43" t="s">
        <v>1204</v>
      </c>
      <c r="E399" s="33" t="s">
        <v>1260</v>
      </c>
      <c r="F399" s="31" t="s">
        <v>147</v>
      </c>
      <c r="G399" s="33">
        <v>2172</v>
      </c>
      <c r="H399" s="33">
        <v>1</v>
      </c>
      <c r="K399" s="16" t="s">
        <v>580</v>
      </c>
      <c r="L399" s="12" t="s">
        <v>12</v>
      </c>
      <c r="M399" s="12">
        <v>24</v>
      </c>
      <c r="N399" s="12" t="str">
        <f t="shared" si="25"/>
        <v>0827</v>
      </c>
      <c r="O399" s="12" t="str">
        <f t="shared" si="26"/>
        <v>36</v>
      </c>
      <c r="P399" s="12" t="str">
        <f t="shared" si="27"/>
        <v>H26.7-240827-36</v>
      </c>
    </row>
    <row r="400" spans="1:16" ht="37.5" x14ac:dyDescent="0.25">
      <c r="A400" s="26">
        <f t="shared" si="28"/>
        <v>392</v>
      </c>
      <c r="B400" s="54" t="s">
        <v>1023</v>
      </c>
      <c r="C400" s="42" t="s">
        <v>1203</v>
      </c>
      <c r="D400" s="43" t="s">
        <v>1204</v>
      </c>
      <c r="E400" s="33" t="s">
        <v>164</v>
      </c>
      <c r="F400" s="31" t="s">
        <v>147</v>
      </c>
      <c r="G400" s="33">
        <v>960</v>
      </c>
      <c r="H400" s="33">
        <v>1</v>
      </c>
      <c r="K400" s="16" t="s">
        <v>581</v>
      </c>
      <c r="L400" s="12" t="s">
        <v>12</v>
      </c>
      <c r="M400" s="12">
        <v>24</v>
      </c>
      <c r="N400" s="12" t="str">
        <f t="shared" si="25"/>
        <v>0827</v>
      </c>
      <c r="O400" s="12" t="str">
        <f t="shared" si="26"/>
        <v>37</v>
      </c>
      <c r="P400" s="12" t="str">
        <f t="shared" si="27"/>
        <v>H26.7-240827-37</v>
      </c>
    </row>
    <row r="401" spans="1:16" ht="37.5" x14ac:dyDescent="0.25">
      <c r="A401" s="26">
        <f t="shared" si="28"/>
        <v>393</v>
      </c>
      <c r="B401" s="54" t="s">
        <v>1024</v>
      </c>
      <c r="C401" s="42" t="s">
        <v>1203</v>
      </c>
      <c r="D401" s="43" t="s">
        <v>1204</v>
      </c>
      <c r="E401" s="33" t="s">
        <v>140</v>
      </c>
      <c r="F401" s="31" t="s">
        <v>147</v>
      </c>
      <c r="G401" s="33">
        <v>1428</v>
      </c>
      <c r="H401" s="33">
        <v>1</v>
      </c>
      <c r="K401" s="16" t="s">
        <v>582</v>
      </c>
      <c r="L401" s="12" t="s">
        <v>12</v>
      </c>
      <c r="M401" s="12">
        <v>24</v>
      </c>
      <c r="N401" s="12" t="str">
        <f t="shared" si="25"/>
        <v>0827</v>
      </c>
      <c r="O401" s="12" t="str">
        <f t="shared" si="26"/>
        <v>38</v>
      </c>
      <c r="P401" s="12" t="str">
        <f t="shared" si="27"/>
        <v>H26.7-240827-38</v>
      </c>
    </row>
    <row r="402" spans="1:16" ht="37.5" x14ac:dyDescent="0.25">
      <c r="A402" s="26">
        <f t="shared" si="28"/>
        <v>394</v>
      </c>
      <c r="B402" s="54" t="s">
        <v>1025</v>
      </c>
      <c r="C402" s="42" t="s">
        <v>1203</v>
      </c>
      <c r="D402" s="43" t="s">
        <v>1204</v>
      </c>
      <c r="E402" s="33" t="s">
        <v>1286</v>
      </c>
      <c r="F402" s="31" t="s">
        <v>147</v>
      </c>
      <c r="G402" s="33">
        <v>540</v>
      </c>
      <c r="H402" s="33">
        <v>5</v>
      </c>
      <c r="K402" s="16" t="s">
        <v>583</v>
      </c>
      <c r="L402" s="12" t="s">
        <v>12</v>
      </c>
      <c r="M402" s="12">
        <v>24</v>
      </c>
      <c r="N402" s="12" t="str">
        <f t="shared" si="25"/>
        <v>0827</v>
      </c>
      <c r="O402" s="12" t="str">
        <f t="shared" si="26"/>
        <v>39</v>
      </c>
      <c r="P402" s="12" t="str">
        <f t="shared" si="27"/>
        <v>H26.7-240827-39</v>
      </c>
    </row>
    <row r="403" spans="1:16" ht="37.5" x14ac:dyDescent="0.25">
      <c r="A403" s="26">
        <f t="shared" si="28"/>
        <v>395</v>
      </c>
      <c r="B403" s="54" t="s">
        <v>1026</v>
      </c>
      <c r="C403" s="42" t="s">
        <v>1203</v>
      </c>
      <c r="D403" s="52" t="s">
        <v>1204</v>
      </c>
      <c r="E403" s="33" t="s">
        <v>123</v>
      </c>
      <c r="F403" s="31" t="s">
        <v>147</v>
      </c>
      <c r="G403" s="33">
        <v>3020</v>
      </c>
      <c r="H403" s="33">
        <v>3</v>
      </c>
      <c r="K403" s="16" t="s">
        <v>584</v>
      </c>
      <c r="L403" s="12" t="s">
        <v>12</v>
      </c>
      <c r="M403" s="12">
        <v>24</v>
      </c>
      <c r="N403" s="12" t="str">
        <f t="shared" si="25"/>
        <v>0827</v>
      </c>
      <c r="O403" s="12" t="str">
        <f t="shared" si="26"/>
        <v>40</v>
      </c>
      <c r="P403" s="12" t="str">
        <f t="shared" si="27"/>
        <v>H26.7-240827-40</v>
      </c>
    </row>
    <row r="404" spans="1:16" ht="56.25" x14ac:dyDescent="0.25">
      <c r="A404" s="26">
        <f t="shared" si="28"/>
        <v>396</v>
      </c>
      <c r="B404" s="54" t="s">
        <v>1027</v>
      </c>
      <c r="C404" s="42" t="s">
        <v>1205</v>
      </c>
      <c r="D404" s="43" t="s">
        <v>1206</v>
      </c>
      <c r="E404" s="33" t="s">
        <v>1287</v>
      </c>
      <c r="F404" s="33" t="s">
        <v>191</v>
      </c>
      <c r="G404" s="33">
        <v>45</v>
      </c>
      <c r="H404" s="33">
        <v>1</v>
      </c>
      <c r="K404" s="16" t="s">
        <v>585</v>
      </c>
      <c r="L404" s="12" t="s">
        <v>12</v>
      </c>
      <c r="M404" s="12">
        <v>24</v>
      </c>
      <c r="N404" s="12" t="str">
        <f t="shared" si="25"/>
        <v>0827</v>
      </c>
      <c r="O404" s="12" t="str">
        <f t="shared" si="26"/>
        <v>33</v>
      </c>
      <c r="P404" s="12" t="str">
        <f t="shared" si="27"/>
        <v>H26.7-240827-33</v>
      </c>
    </row>
    <row r="405" spans="1:16" ht="56.25" x14ac:dyDescent="0.25">
      <c r="A405" s="26">
        <f t="shared" si="28"/>
        <v>397</v>
      </c>
      <c r="B405" s="54" t="s">
        <v>1028</v>
      </c>
      <c r="C405" s="28" t="s">
        <v>31</v>
      </c>
      <c r="D405" s="29" t="s">
        <v>32</v>
      </c>
      <c r="E405" s="33" t="s">
        <v>1288</v>
      </c>
      <c r="F405" s="33" t="s">
        <v>146</v>
      </c>
      <c r="G405" s="33">
        <v>450</v>
      </c>
      <c r="H405" s="33">
        <v>1</v>
      </c>
      <c r="K405" s="14" t="s">
        <v>586</v>
      </c>
      <c r="L405" s="12" t="s">
        <v>12</v>
      </c>
      <c r="M405" s="12">
        <v>24</v>
      </c>
      <c r="N405" s="12" t="str">
        <f t="shared" si="25"/>
        <v>0828</v>
      </c>
      <c r="O405" s="12" t="str">
        <f t="shared" si="26"/>
        <v>02</v>
      </c>
      <c r="P405" s="12" t="str">
        <f t="shared" si="27"/>
        <v>H26.7-240828-02</v>
      </c>
    </row>
    <row r="406" spans="1:16" ht="93.75" x14ac:dyDescent="0.25">
      <c r="A406" s="26">
        <f t="shared" si="28"/>
        <v>398</v>
      </c>
      <c r="B406" s="54" t="s">
        <v>1029</v>
      </c>
      <c r="C406" s="34" t="s">
        <v>41</v>
      </c>
      <c r="D406" s="34" t="s">
        <v>42</v>
      </c>
      <c r="E406" s="33" t="s">
        <v>110</v>
      </c>
      <c r="F406" s="31" t="s">
        <v>147</v>
      </c>
      <c r="G406" s="33">
        <v>805</v>
      </c>
      <c r="H406" s="33">
        <v>1</v>
      </c>
      <c r="K406" s="14" t="s">
        <v>587</v>
      </c>
      <c r="L406" s="12" t="s">
        <v>12</v>
      </c>
      <c r="M406" s="12">
        <v>24</v>
      </c>
      <c r="N406" s="12" t="str">
        <f t="shared" si="25"/>
        <v>0828</v>
      </c>
      <c r="O406" s="12" t="str">
        <f t="shared" si="26"/>
        <v>04</v>
      </c>
      <c r="P406" s="12" t="str">
        <f t="shared" si="27"/>
        <v>H26.7-240828-04</v>
      </c>
    </row>
    <row r="407" spans="1:16" ht="93.75" x14ac:dyDescent="0.25">
      <c r="A407" s="26">
        <f t="shared" si="28"/>
        <v>399</v>
      </c>
      <c r="B407" s="54" t="s">
        <v>1030</v>
      </c>
      <c r="C407" s="34" t="s">
        <v>41</v>
      </c>
      <c r="D407" s="34" t="s">
        <v>42</v>
      </c>
      <c r="E407" s="33" t="s">
        <v>110</v>
      </c>
      <c r="F407" s="31" t="s">
        <v>147</v>
      </c>
      <c r="G407" s="33">
        <v>276</v>
      </c>
      <c r="H407" s="33">
        <v>2</v>
      </c>
      <c r="K407" s="14" t="s">
        <v>588</v>
      </c>
      <c r="L407" s="12" t="s">
        <v>12</v>
      </c>
      <c r="M407" s="12">
        <v>24</v>
      </c>
      <c r="N407" s="12" t="str">
        <f t="shared" si="25"/>
        <v>0828</v>
      </c>
      <c r="O407" s="12" t="str">
        <f t="shared" si="26"/>
        <v>05</v>
      </c>
      <c r="P407" s="12" t="str">
        <f t="shared" si="27"/>
        <v>H26.7-240828-05</v>
      </c>
    </row>
    <row r="408" spans="1:16" ht="56.25" x14ac:dyDescent="0.25">
      <c r="A408" s="26">
        <f t="shared" si="28"/>
        <v>400</v>
      </c>
      <c r="B408" s="54" t="s">
        <v>1031</v>
      </c>
      <c r="C408" s="28" t="s">
        <v>23</v>
      </c>
      <c r="D408" s="29" t="s">
        <v>24</v>
      </c>
      <c r="E408" s="33" t="s">
        <v>1289</v>
      </c>
      <c r="F408" s="33" t="s">
        <v>148</v>
      </c>
      <c r="G408" s="33">
        <v>39070</v>
      </c>
      <c r="H408" s="33">
        <v>9</v>
      </c>
      <c r="K408" s="14" t="s">
        <v>589</v>
      </c>
      <c r="L408" s="12" t="s">
        <v>12</v>
      </c>
      <c r="M408" s="12">
        <v>24</v>
      </c>
      <c r="N408" s="12" t="str">
        <f t="shared" si="25"/>
        <v>0828</v>
      </c>
      <c r="O408" s="12" t="str">
        <f t="shared" si="26"/>
        <v>08</v>
      </c>
      <c r="P408" s="12" t="str">
        <f t="shared" si="27"/>
        <v>H26.7-240828-08</v>
      </c>
    </row>
    <row r="409" spans="1:16" ht="56.25" x14ac:dyDescent="0.25">
      <c r="A409" s="26">
        <f t="shared" si="28"/>
        <v>401</v>
      </c>
      <c r="B409" s="54" t="s">
        <v>1032</v>
      </c>
      <c r="C409" s="28" t="s">
        <v>68</v>
      </c>
      <c r="D409" s="29" t="s">
        <v>69</v>
      </c>
      <c r="E409" s="33" t="s">
        <v>105</v>
      </c>
      <c r="F409" s="31" t="s">
        <v>147</v>
      </c>
      <c r="G409" s="33">
        <v>1255</v>
      </c>
      <c r="H409" s="33">
        <v>2</v>
      </c>
      <c r="K409" s="14" t="s">
        <v>590</v>
      </c>
      <c r="L409" s="12" t="s">
        <v>12</v>
      </c>
      <c r="M409" s="12">
        <v>24</v>
      </c>
      <c r="N409" s="12" t="str">
        <f t="shared" si="25"/>
        <v>0828</v>
      </c>
      <c r="O409" s="12" t="str">
        <f t="shared" si="26"/>
        <v>06</v>
      </c>
      <c r="P409" s="12" t="str">
        <f t="shared" si="27"/>
        <v>H26.7-240828-06</v>
      </c>
    </row>
    <row r="410" spans="1:16" ht="56.25" x14ac:dyDescent="0.25">
      <c r="A410" s="26">
        <f t="shared" si="28"/>
        <v>402</v>
      </c>
      <c r="B410" s="54" t="s">
        <v>1033</v>
      </c>
      <c r="C410" s="28" t="s">
        <v>68</v>
      </c>
      <c r="D410" s="29" t="s">
        <v>69</v>
      </c>
      <c r="E410" s="33" t="s">
        <v>122</v>
      </c>
      <c r="F410" s="33" t="s">
        <v>151</v>
      </c>
      <c r="G410" s="33">
        <v>258</v>
      </c>
      <c r="H410" s="33">
        <v>11</v>
      </c>
      <c r="K410" s="16" t="s">
        <v>591</v>
      </c>
      <c r="L410" s="12" t="s">
        <v>12</v>
      </c>
      <c r="M410" s="12">
        <v>24</v>
      </c>
      <c r="N410" s="12" t="str">
        <f t="shared" si="25"/>
        <v>0826</v>
      </c>
      <c r="O410" s="12" t="str">
        <f t="shared" si="26"/>
        <v>25</v>
      </c>
      <c r="P410" s="12" t="str">
        <f t="shared" si="27"/>
        <v>H26.7-240826-25</v>
      </c>
    </row>
    <row r="411" spans="1:16" ht="56.25" x14ac:dyDescent="0.25">
      <c r="A411" s="26">
        <f t="shared" si="28"/>
        <v>403</v>
      </c>
      <c r="B411" s="54" t="s">
        <v>1034</v>
      </c>
      <c r="C411" s="28" t="s">
        <v>68</v>
      </c>
      <c r="D411" s="29" t="s">
        <v>69</v>
      </c>
      <c r="E411" s="33" t="s">
        <v>126</v>
      </c>
      <c r="F411" s="31" t="s">
        <v>147</v>
      </c>
      <c r="G411" s="33">
        <v>2600</v>
      </c>
      <c r="H411" s="33">
        <v>2</v>
      </c>
      <c r="K411" s="16" t="s">
        <v>592</v>
      </c>
      <c r="L411" s="12" t="s">
        <v>12</v>
      </c>
      <c r="M411" s="12">
        <v>24</v>
      </c>
      <c r="N411" s="12" t="str">
        <f t="shared" si="25"/>
        <v>0827</v>
      </c>
      <c r="O411" s="12" t="str">
        <f t="shared" si="26"/>
        <v>18</v>
      </c>
      <c r="P411" s="12" t="str">
        <f t="shared" si="27"/>
        <v>H26.7-240827-18</v>
      </c>
    </row>
    <row r="412" spans="1:16" ht="56.25" x14ac:dyDescent="0.25">
      <c r="A412" s="26">
        <f t="shared" si="28"/>
        <v>404</v>
      </c>
      <c r="B412" s="55" t="s">
        <v>1035</v>
      </c>
      <c r="C412" s="28" t="s">
        <v>68</v>
      </c>
      <c r="D412" s="29" t="s">
        <v>69</v>
      </c>
      <c r="E412" s="33" t="s">
        <v>1290</v>
      </c>
      <c r="F412" s="31" t="s">
        <v>147</v>
      </c>
      <c r="G412" s="33">
        <v>520</v>
      </c>
      <c r="H412" s="33">
        <v>7</v>
      </c>
      <c r="K412" s="16" t="s">
        <v>593</v>
      </c>
      <c r="L412" s="12" t="s">
        <v>12</v>
      </c>
      <c r="M412" s="12">
        <v>24</v>
      </c>
      <c r="N412" s="12" t="str">
        <f t="shared" si="25"/>
        <v>0827</v>
      </c>
      <c r="O412" s="12" t="str">
        <f t="shared" si="26"/>
        <v>20</v>
      </c>
      <c r="P412" s="12" t="str">
        <f t="shared" si="27"/>
        <v>H26.7-240827-20</v>
      </c>
    </row>
    <row r="413" spans="1:16" ht="56.25" x14ac:dyDescent="0.25">
      <c r="A413" s="26">
        <f t="shared" si="28"/>
        <v>405</v>
      </c>
      <c r="B413" s="54" t="s">
        <v>1036</v>
      </c>
      <c r="C413" s="28" t="s">
        <v>68</v>
      </c>
      <c r="D413" s="29" t="s">
        <v>69</v>
      </c>
      <c r="E413" s="33" t="s">
        <v>122</v>
      </c>
      <c r="F413" s="33" t="s">
        <v>151</v>
      </c>
      <c r="G413" s="33">
        <v>460</v>
      </c>
      <c r="H413" s="33">
        <v>12</v>
      </c>
      <c r="K413" s="16" t="s">
        <v>594</v>
      </c>
      <c r="L413" s="12" t="s">
        <v>12</v>
      </c>
      <c r="M413" s="12">
        <v>24</v>
      </c>
      <c r="N413" s="12" t="str">
        <f t="shared" si="25"/>
        <v>0826</v>
      </c>
      <c r="O413" s="12" t="str">
        <f t="shared" si="26"/>
        <v>20</v>
      </c>
      <c r="P413" s="12" t="str">
        <f t="shared" si="27"/>
        <v>H26.7-240826-20</v>
      </c>
    </row>
    <row r="414" spans="1:16" ht="56.25" x14ac:dyDescent="0.25">
      <c r="A414" s="26">
        <f t="shared" si="28"/>
        <v>406</v>
      </c>
      <c r="B414" s="54" t="s">
        <v>1037</v>
      </c>
      <c r="C414" s="28" t="s">
        <v>68</v>
      </c>
      <c r="D414" s="29" t="s">
        <v>69</v>
      </c>
      <c r="E414" s="33" t="s">
        <v>122</v>
      </c>
      <c r="F414" s="33" t="s">
        <v>151</v>
      </c>
      <c r="G414" s="33">
        <v>4497</v>
      </c>
      <c r="H414" s="33">
        <v>6</v>
      </c>
      <c r="K414" s="16" t="s">
        <v>595</v>
      </c>
      <c r="L414" s="12" t="s">
        <v>12</v>
      </c>
      <c r="M414" s="12">
        <v>24</v>
      </c>
      <c r="N414" s="12" t="str">
        <f t="shared" si="25"/>
        <v>0827</v>
      </c>
      <c r="O414" s="12" t="str">
        <f t="shared" si="26"/>
        <v>35</v>
      </c>
      <c r="P414" s="12" t="str">
        <f t="shared" si="27"/>
        <v>H26.7-240827-35</v>
      </c>
    </row>
    <row r="415" spans="1:16" ht="56.25" x14ac:dyDescent="0.25">
      <c r="A415" s="26">
        <f t="shared" si="28"/>
        <v>407</v>
      </c>
      <c r="B415" s="54" t="s">
        <v>1038</v>
      </c>
      <c r="C415" s="34" t="s">
        <v>1207</v>
      </c>
      <c r="D415" s="34" t="s">
        <v>1208</v>
      </c>
      <c r="E415" s="33" t="s">
        <v>1291</v>
      </c>
      <c r="F415" s="31" t="s">
        <v>147</v>
      </c>
      <c r="G415" s="33">
        <v>1</v>
      </c>
      <c r="H415" s="33">
        <v>1</v>
      </c>
      <c r="K415" s="17" t="s">
        <v>596</v>
      </c>
      <c r="L415" s="12" t="s">
        <v>12</v>
      </c>
      <c r="M415" s="12">
        <v>24</v>
      </c>
      <c r="N415" s="12" t="str">
        <f t="shared" si="25"/>
        <v>0828</v>
      </c>
      <c r="O415" s="12" t="str">
        <f t="shared" si="26"/>
        <v>12</v>
      </c>
      <c r="P415" s="12" t="str">
        <f t="shared" si="27"/>
        <v>H26.7-240828-12</v>
      </c>
    </row>
    <row r="416" spans="1:16" ht="37.5" x14ac:dyDescent="0.25">
      <c r="A416" s="26">
        <f t="shared" si="28"/>
        <v>408</v>
      </c>
      <c r="B416" s="54" t="s">
        <v>1039</v>
      </c>
      <c r="C416" s="42" t="s">
        <v>1203</v>
      </c>
      <c r="D416" s="43" t="s">
        <v>1204</v>
      </c>
      <c r="E416" s="33" t="s">
        <v>135</v>
      </c>
      <c r="F416" s="31" t="s">
        <v>147</v>
      </c>
      <c r="G416" s="33">
        <v>3300</v>
      </c>
      <c r="H416" s="33">
        <v>2</v>
      </c>
      <c r="K416" s="16" t="s">
        <v>597</v>
      </c>
      <c r="L416" s="12" t="s">
        <v>12</v>
      </c>
      <c r="M416" s="12">
        <v>24</v>
      </c>
      <c r="N416" s="12" t="str">
        <f t="shared" si="25"/>
        <v>0828</v>
      </c>
      <c r="O416" s="12" t="str">
        <f t="shared" si="26"/>
        <v>20</v>
      </c>
      <c r="P416" s="12" t="str">
        <f t="shared" si="27"/>
        <v>H26.7-240828-20</v>
      </c>
    </row>
    <row r="417" spans="1:16" ht="37.5" x14ac:dyDescent="0.25">
      <c r="A417" s="26">
        <f t="shared" si="28"/>
        <v>409</v>
      </c>
      <c r="B417" s="54" t="s">
        <v>1040</v>
      </c>
      <c r="C417" s="42" t="s">
        <v>1203</v>
      </c>
      <c r="D417" s="43" t="s">
        <v>1204</v>
      </c>
      <c r="E417" s="33" t="s">
        <v>1292</v>
      </c>
      <c r="F417" s="31" t="s">
        <v>147</v>
      </c>
      <c r="G417" s="33">
        <v>635</v>
      </c>
      <c r="H417" s="33">
        <v>1</v>
      </c>
      <c r="K417" s="16" t="s">
        <v>598</v>
      </c>
      <c r="L417" s="12" t="s">
        <v>12</v>
      </c>
      <c r="M417" s="12">
        <v>24</v>
      </c>
      <c r="N417" s="12" t="str">
        <f t="shared" si="25"/>
        <v>0828</v>
      </c>
      <c r="O417" s="12" t="str">
        <f t="shared" si="26"/>
        <v>21</v>
      </c>
      <c r="P417" s="12" t="str">
        <f t="shared" si="27"/>
        <v>H26.7-240828-21</v>
      </c>
    </row>
    <row r="418" spans="1:16" ht="37.5" x14ac:dyDescent="0.25">
      <c r="A418" s="26">
        <f t="shared" si="28"/>
        <v>410</v>
      </c>
      <c r="B418" s="54" t="s">
        <v>1041</v>
      </c>
      <c r="C418" s="42" t="s">
        <v>1203</v>
      </c>
      <c r="D418" s="43" t="s">
        <v>1204</v>
      </c>
      <c r="E418" s="33" t="s">
        <v>1293</v>
      </c>
      <c r="F418" s="31" t="s">
        <v>147</v>
      </c>
      <c r="G418" s="33">
        <v>3800</v>
      </c>
      <c r="H418" s="33">
        <v>1</v>
      </c>
      <c r="K418" s="16" t="s">
        <v>599</v>
      </c>
      <c r="L418" s="12" t="s">
        <v>12</v>
      </c>
      <c r="M418" s="12">
        <v>24</v>
      </c>
      <c r="N418" s="12" t="str">
        <f t="shared" si="25"/>
        <v>0828</v>
      </c>
      <c r="O418" s="12" t="str">
        <f t="shared" si="26"/>
        <v>22</v>
      </c>
      <c r="P418" s="12" t="str">
        <f t="shared" si="27"/>
        <v>H26.7-240828-22</v>
      </c>
    </row>
    <row r="419" spans="1:16" ht="37.5" x14ac:dyDescent="0.25">
      <c r="A419" s="26">
        <f t="shared" si="28"/>
        <v>411</v>
      </c>
      <c r="B419" s="54" t="s">
        <v>1042</v>
      </c>
      <c r="C419" s="42" t="s">
        <v>1203</v>
      </c>
      <c r="D419" s="43" t="s">
        <v>1204</v>
      </c>
      <c r="E419" s="33" t="s">
        <v>1294</v>
      </c>
      <c r="F419" s="31" t="s">
        <v>147</v>
      </c>
      <c r="G419" s="33">
        <v>27440</v>
      </c>
      <c r="H419" s="33">
        <v>3</v>
      </c>
      <c r="K419" s="16" t="s">
        <v>600</v>
      </c>
      <c r="L419" s="12" t="s">
        <v>12</v>
      </c>
      <c r="M419" s="12">
        <v>24</v>
      </c>
      <c r="N419" s="12" t="str">
        <f t="shared" si="25"/>
        <v>0828</v>
      </c>
      <c r="O419" s="12" t="str">
        <f t="shared" si="26"/>
        <v>23</v>
      </c>
      <c r="P419" s="12" t="str">
        <f t="shared" si="27"/>
        <v>H26.7-240828-23</v>
      </c>
    </row>
    <row r="420" spans="1:16" ht="56.25" x14ac:dyDescent="0.25">
      <c r="A420" s="26">
        <f t="shared" si="28"/>
        <v>412</v>
      </c>
      <c r="B420" s="54" t="s">
        <v>1043</v>
      </c>
      <c r="C420" s="28" t="s">
        <v>60</v>
      </c>
      <c r="D420" s="29" t="s">
        <v>61</v>
      </c>
      <c r="E420" s="30" t="s">
        <v>1241</v>
      </c>
      <c r="F420" s="31" t="s">
        <v>148</v>
      </c>
      <c r="G420" s="32">
        <v>21892</v>
      </c>
      <c r="H420" s="32">
        <v>1</v>
      </c>
      <c r="K420" s="17" t="s">
        <v>601</v>
      </c>
      <c r="L420" s="12" t="s">
        <v>12</v>
      </c>
      <c r="M420" s="12">
        <v>24</v>
      </c>
      <c r="N420" s="12" t="str">
        <f t="shared" si="25"/>
        <v>0828</v>
      </c>
      <c r="O420" s="12" t="str">
        <f t="shared" si="26"/>
        <v>10</v>
      </c>
      <c r="P420" s="12" t="str">
        <f t="shared" si="27"/>
        <v>H26.7-240828-10</v>
      </c>
    </row>
    <row r="421" spans="1:16" ht="56.25" x14ac:dyDescent="0.25">
      <c r="A421" s="26">
        <f t="shared" si="28"/>
        <v>413</v>
      </c>
      <c r="B421" s="54" t="s">
        <v>1044</v>
      </c>
      <c r="C421" s="28" t="s">
        <v>1115</v>
      </c>
      <c r="D421" s="29" t="s">
        <v>1116</v>
      </c>
      <c r="E421" s="30" t="s">
        <v>1295</v>
      </c>
      <c r="F421" s="31" t="s">
        <v>147</v>
      </c>
      <c r="G421" s="32">
        <v>8870</v>
      </c>
      <c r="H421" s="32">
        <v>78</v>
      </c>
      <c r="K421" s="14" t="s">
        <v>602</v>
      </c>
      <c r="L421" s="12" t="s">
        <v>12</v>
      </c>
      <c r="M421" s="12">
        <v>24</v>
      </c>
      <c r="N421" s="12" t="str">
        <f t="shared" si="25"/>
        <v>0829</v>
      </c>
      <c r="O421" s="12" t="str">
        <f t="shared" si="26"/>
        <v>02</v>
      </c>
      <c r="P421" s="12" t="str">
        <f t="shared" si="27"/>
        <v>H26.7-240829-02</v>
      </c>
    </row>
    <row r="422" spans="1:16" ht="56.25" x14ac:dyDescent="0.25">
      <c r="A422" s="26">
        <f t="shared" si="28"/>
        <v>414</v>
      </c>
      <c r="B422" s="54" t="s">
        <v>1045</v>
      </c>
      <c r="C422" s="28" t="s">
        <v>1209</v>
      </c>
      <c r="D422" s="29" t="s">
        <v>1210</v>
      </c>
      <c r="E422" s="33" t="s">
        <v>116</v>
      </c>
      <c r="F422" s="33" t="s">
        <v>148</v>
      </c>
      <c r="G422" s="33">
        <v>264</v>
      </c>
      <c r="H422" s="33">
        <v>1</v>
      </c>
      <c r="K422" s="16" t="s">
        <v>603</v>
      </c>
      <c r="L422" s="12" t="s">
        <v>12</v>
      </c>
      <c r="M422" s="12">
        <v>24</v>
      </c>
      <c r="N422" s="12" t="str">
        <f t="shared" si="25"/>
        <v>0828</v>
      </c>
      <c r="O422" s="12" t="str">
        <f t="shared" si="26"/>
        <v>17</v>
      </c>
      <c r="P422" s="12" t="str">
        <f t="shared" si="27"/>
        <v>H26.7-240828-17</v>
      </c>
    </row>
    <row r="423" spans="1:16" ht="75" x14ac:dyDescent="0.25">
      <c r="A423" s="26">
        <f t="shared" si="28"/>
        <v>415</v>
      </c>
      <c r="B423" s="54" t="s">
        <v>1046</v>
      </c>
      <c r="C423" s="28" t="s">
        <v>29</v>
      </c>
      <c r="D423" s="29" t="s">
        <v>30</v>
      </c>
      <c r="E423" s="30" t="s">
        <v>125</v>
      </c>
      <c r="F423" s="31" t="s">
        <v>147</v>
      </c>
      <c r="G423" s="32">
        <v>144</v>
      </c>
      <c r="H423" s="32">
        <v>2</v>
      </c>
      <c r="K423" s="16" t="s">
        <v>604</v>
      </c>
      <c r="L423" s="12" t="s">
        <v>12</v>
      </c>
      <c r="M423" s="12">
        <v>24</v>
      </c>
      <c r="N423" s="12" t="str">
        <f t="shared" si="25"/>
        <v>0828</v>
      </c>
      <c r="O423" s="12" t="str">
        <f t="shared" si="26"/>
        <v>18</v>
      </c>
      <c r="P423" s="12" t="str">
        <f t="shared" si="27"/>
        <v>H26.7-240828-18</v>
      </c>
    </row>
    <row r="424" spans="1:16" ht="75" x14ac:dyDescent="0.25">
      <c r="A424" s="26">
        <f t="shared" si="28"/>
        <v>416</v>
      </c>
      <c r="B424" s="54" t="s">
        <v>1047</v>
      </c>
      <c r="C424" s="28" t="s">
        <v>29</v>
      </c>
      <c r="D424" s="29" t="s">
        <v>30</v>
      </c>
      <c r="E424" s="30" t="s">
        <v>125</v>
      </c>
      <c r="F424" s="31" t="s">
        <v>147</v>
      </c>
      <c r="G424" s="32">
        <v>18</v>
      </c>
      <c r="H424" s="32">
        <v>1</v>
      </c>
      <c r="K424" s="16" t="s">
        <v>605</v>
      </c>
      <c r="L424" s="12" t="s">
        <v>12</v>
      </c>
      <c r="M424" s="12">
        <v>24</v>
      </c>
      <c r="N424" s="12" t="str">
        <f t="shared" si="25"/>
        <v>0828</v>
      </c>
      <c r="O424" s="12" t="str">
        <f t="shared" si="26"/>
        <v>19</v>
      </c>
      <c r="P424" s="12" t="str">
        <f t="shared" si="27"/>
        <v>H26.7-240828-19</v>
      </c>
    </row>
    <row r="425" spans="1:16" ht="75" x14ac:dyDescent="0.25">
      <c r="A425" s="26">
        <f t="shared" si="28"/>
        <v>417</v>
      </c>
      <c r="B425" s="54" t="s">
        <v>1048</v>
      </c>
      <c r="C425" s="28" t="s">
        <v>29</v>
      </c>
      <c r="D425" s="29" t="s">
        <v>30</v>
      </c>
      <c r="E425" s="30" t="s">
        <v>125</v>
      </c>
      <c r="F425" s="31" t="s">
        <v>147</v>
      </c>
      <c r="G425" s="32">
        <v>1464</v>
      </c>
      <c r="H425" s="32">
        <v>3</v>
      </c>
      <c r="K425" s="14" t="s">
        <v>606</v>
      </c>
      <c r="L425" s="12" t="s">
        <v>12</v>
      </c>
      <c r="M425" s="12">
        <v>24</v>
      </c>
      <c r="N425" s="12" t="str">
        <f t="shared" si="25"/>
        <v>0829</v>
      </c>
      <c r="O425" s="12" t="str">
        <f t="shared" si="26"/>
        <v>03</v>
      </c>
      <c r="P425" s="12" t="str">
        <f t="shared" si="27"/>
        <v>H26.7-240829-03</v>
      </c>
    </row>
    <row r="426" spans="1:16" ht="75" x14ac:dyDescent="0.25">
      <c r="A426" s="26">
        <f t="shared" si="28"/>
        <v>418</v>
      </c>
      <c r="B426" s="54" t="s">
        <v>1049</v>
      </c>
      <c r="C426" s="28" t="s">
        <v>1133</v>
      </c>
      <c r="D426" s="29" t="s">
        <v>1134</v>
      </c>
      <c r="E426" s="30" t="s">
        <v>1296</v>
      </c>
      <c r="F426" s="31" t="s">
        <v>147</v>
      </c>
      <c r="G426" s="32">
        <v>1020</v>
      </c>
      <c r="H426" s="32">
        <v>1</v>
      </c>
      <c r="K426" s="14" t="s">
        <v>607</v>
      </c>
      <c r="L426" s="12" t="s">
        <v>12</v>
      </c>
      <c r="M426" s="12">
        <v>24</v>
      </c>
      <c r="N426" s="12" t="str">
        <f t="shared" si="25"/>
        <v>0828</v>
      </c>
      <c r="O426" s="12" t="str">
        <f t="shared" si="26"/>
        <v>09</v>
      </c>
      <c r="P426" s="12" t="str">
        <f t="shared" si="27"/>
        <v>H26.7-240828-09</v>
      </c>
    </row>
    <row r="427" spans="1:16" ht="56.25" x14ac:dyDescent="0.25">
      <c r="A427" s="26">
        <f t="shared" si="28"/>
        <v>419</v>
      </c>
      <c r="B427" s="54" t="s">
        <v>1050</v>
      </c>
      <c r="C427" s="28" t="s">
        <v>68</v>
      </c>
      <c r="D427" s="29" t="s">
        <v>69</v>
      </c>
      <c r="E427" s="30" t="s">
        <v>108</v>
      </c>
      <c r="F427" s="31" t="s">
        <v>147</v>
      </c>
      <c r="G427" s="32">
        <v>500</v>
      </c>
      <c r="H427" s="32">
        <v>1</v>
      </c>
      <c r="K427" s="14" t="s">
        <v>608</v>
      </c>
      <c r="L427" s="12" t="s">
        <v>12</v>
      </c>
      <c r="M427" s="12">
        <v>24</v>
      </c>
      <c r="N427" s="12" t="str">
        <f t="shared" si="25"/>
        <v>0829</v>
      </c>
      <c r="O427" s="12" t="str">
        <f t="shared" si="26"/>
        <v>05</v>
      </c>
      <c r="P427" s="12" t="str">
        <f t="shared" si="27"/>
        <v>H26.7-240829-05</v>
      </c>
    </row>
    <row r="428" spans="1:16" ht="56.25" x14ac:dyDescent="0.25">
      <c r="A428" s="26">
        <f t="shared" si="28"/>
        <v>420</v>
      </c>
      <c r="B428" s="54" t="s">
        <v>1051</v>
      </c>
      <c r="C428" s="28" t="s">
        <v>81</v>
      </c>
      <c r="D428" s="29" t="s">
        <v>82</v>
      </c>
      <c r="E428" s="30" t="s">
        <v>111</v>
      </c>
      <c r="F428" s="31" t="s">
        <v>147</v>
      </c>
      <c r="G428" s="33">
        <v>550</v>
      </c>
      <c r="H428" s="33">
        <v>9</v>
      </c>
      <c r="K428" s="14" t="s">
        <v>609</v>
      </c>
      <c r="L428" s="12" t="s">
        <v>12</v>
      </c>
      <c r="M428" s="12">
        <v>24</v>
      </c>
      <c r="N428" s="12" t="str">
        <f t="shared" si="25"/>
        <v>0829</v>
      </c>
      <c r="O428" s="12" t="str">
        <f t="shared" si="26"/>
        <v>06</v>
      </c>
      <c r="P428" s="12" t="str">
        <f t="shared" si="27"/>
        <v>H26.7-240829-06</v>
      </c>
    </row>
    <row r="429" spans="1:16" ht="56.25" x14ac:dyDescent="0.25">
      <c r="A429" s="26">
        <f t="shared" si="28"/>
        <v>421</v>
      </c>
      <c r="B429" s="54" t="s">
        <v>1052</v>
      </c>
      <c r="C429" s="28" t="s">
        <v>68</v>
      </c>
      <c r="D429" s="29" t="s">
        <v>69</v>
      </c>
      <c r="E429" s="30" t="s">
        <v>122</v>
      </c>
      <c r="F429" s="31" t="s">
        <v>147</v>
      </c>
      <c r="G429" s="32">
        <v>663</v>
      </c>
      <c r="H429" s="32">
        <v>8</v>
      </c>
      <c r="K429" s="16" t="s">
        <v>610</v>
      </c>
      <c r="L429" s="12" t="s">
        <v>12</v>
      </c>
      <c r="M429" s="12">
        <v>24</v>
      </c>
      <c r="N429" s="12" t="str">
        <f t="shared" si="25"/>
        <v>0828</v>
      </c>
      <c r="O429" s="12" t="str">
        <f t="shared" si="26"/>
        <v>16</v>
      </c>
      <c r="P429" s="12" t="str">
        <f t="shared" si="27"/>
        <v>H26.7-240828-16</v>
      </c>
    </row>
    <row r="430" spans="1:16" ht="56.25" x14ac:dyDescent="0.25">
      <c r="A430" s="26">
        <f t="shared" si="28"/>
        <v>422</v>
      </c>
      <c r="B430" s="54" t="s">
        <v>1053</v>
      </c>
      <c r="C430" s="28" t="s">
        <v>68</v>
      </c>
      <c r="D430" s="29" t="s">
        <v>69</v>
      </c>
      <c r="E430" s="30" t="s">
        <v>122</v>
      </c>
      <c r="F430" s="31" t="s">
        <v>147</v>
      </c>
      <c r="G430" s="32">
        <v>2790</v>
      </c>
      <c r="H430" s="32">
        <v>11</v>
      </c>
      <c r="K430" s="16" t="s">
        <v>611</v>
      </c>
      <c r="L430" s="12" t="s">
        <v>12</v>
      </c>
      <c r="M430" s="12">
        <v>24</v>
      </c>
      <c r="N430" s="12" t="str">
        <f t="shared" si="25"/>
        <v>0828</v>
      </c>
      <c r="O430" s="12" t="str">
        <f t="shared" si="26"/>
        <v>15</v>
      </c>
      <c r="P430" s="12" t="str">
        <f t="shared" si="27"/>
        <v>H26.7-240828-15</v>
      </c>
    </row>
    <row r="431" spans="1:16" ht="56.25" x14ac:dyDescent="0.25">
      <c r="A431" s="26">
        <f t="shared" si="28"/>
        <v>423</v>
      </c>
      <c r="B431" s="54" t="s">
        <v>1054</v>
      </c>
      <c r="C431" s="28" t="s">
        <v>74</v>
      </c>
      <c r="D431" s="29" t="s">
        <v>75</v>
      </c>
      <c r="E431" s="30" t="s">
        <v>1297</v>
      </c>
      <c r="F431" s="31" t="s">
        <v>148</v>
      </c>
      <c r="G431" s="32">
        <v>5</v>
      </c>
      <c r="H431" s="32">
        <v>1</v>
      </c>
      <c r="K431" s="17" t="s">
        <v>612</v>
      </c>
      <c r="L431" s="12" t="s">
        <v>12</v>
      </c>
      <c r="M431" s="12">
        <v>24</v>
      </c>
      <c r="N431" s="12" t="str">
        <f t="shared" si="25"/>
        <v>0829</v>
      </c>
      <c r="O431" s="12" t="str">
        <f t="shared" si="26"/>
        <v>12</v>
      </c>
      <c r="P431" s="12" t="str">
        <f t="shared" si="27"/>
        <v>H26.7-240829-12</v>
      </c>
    </row>
    <row r="432" spans="1:16" ht="56.25" x14ac:dyDescent="0.25">
      <c r="A432" s="26">
        <f t="shared" si="28"/>
        <v>424</v>
      </c>
      <c r="B432" s="54" t="s">
        <v>1055</v>
      </c>
      <c r="C432" s="28" t="s">
        <v>74</v>
      </c>
      <c r="D432" s="29" t="s">
        <v>75</v>
      </c>
      <c r="E432" s="30" t="s">
        <v>1297</v>
      </c>
      <c r="F432" s="31" t="s">
        <v>148</v>
      </c>
      <c r="G432" s="32">
        <v>15</v>
      </c>
      <c r="H432" s="32">
        <v>2</v>
      </c>
      <c r="K432" s="16" t="s">
        <v>613</v>
      </c>
      <c r="L432" s="12" t="s">
        <v>12</v>
      </c>
      <c r="M432" s="12">
        <v>24</v>
      </c>
      <c r="N432" s="12" t="str">
        <f t="shared" si="25"/>
        <v>0829</v>
      </c>
      <c r="O432" s="12" t="str">
        <f t="shared" si="26"/>
        <v>13</v>
      </c>
      <c r="P432" s="12" t="str">
        <f t="shared" si="27"/>
        <v>H26.7-240829-13</v>
      </c>
    </row>
    <row r="433" spans="1:16" ht="75" x14ac:dyDescent="0.25">
      <c r="A433" s="26">
        <f t="shared" si="28"/>
        <v>425</v>
      </c>
      <c r="B433" s="54" t="s">
        <v>1056</v>
      </c>
      <c r="C433" s="28" t="s">
        <v>158</v>
      </c>
      <c r="D433" s="29" t="s">
        <v>159</v>
      </c>
      <c r="E433" s="30" t="s">
        <v>141</v>
      </c>
      <c r="F433" s="31" t="s">
        <v>147</v>
      </c>
      <c r="G433" s="32">
        <v>24</v>
      </c>
      <c r="H433" s="32">
        <v>2</v>
      </c>
      <c r="K433" s="14" t="s">
        <v>614</v>
      </c>
      <c r="L433" s="12" t="s">
        <v>12</v>
      </c>
      <c r="M433" s="12">
        <v>24</v>
      </c>
      <c r="N433" s="12" t="str">
        <f t="shared" si="25"/>
        <v>0829</v>
      </c>
      <c r="O433" s="12" t="str">
        <f t="shared" si="26"/>
        <v>09</v>
      </c>
      <c r="P433" s="12" t="str">
        <f t="shared" si="27"/>
        <v>H26.7-240829-09</v>
      </c>
    </row>
    <row r="434" spans="1:16" ht="56.25" x14ac:dyDescent="0.25">
      <c r="A434" s="26">
        <f t="shared" si="28"/>
        <v>426</v>
      </c>
      <c r="B434" s="54" t="s">
        <v>1057</v>
      </c>
      <c r="C434" s="28" t="s">
        <v>63</v>
      </c>
      <c r="D434" s="29" t="s">
        <v>64</v>
      </c>
      <c r="E434" s="30" t="s">
        <v>1298</v>
      </c>
      <c r="F434" s="31" t="s">
        <v>147</v>
      </c>
      <c r="G434" s="32">
        <v>435</v>
      </c>
      <c r="H434" s="32">
        <v>8</v>
      </c>
      <c r="K434" s="16" t="s">
        <v>615</v>
      </c>
      <c r="L434" s="12" t="s">
        <v>12</v>
      </c>
      <c r="M434" s="12">
        <v>24</v>
      </c>
      <c r="N434" s="12" t="str">
        <f t="shared" si="25"/>
        <v>0829</v>
      </c>
      <c r="O434" s="12" t="str">
        <f t="shared" si="26"/>
        <v>20</v>
      </c>
      <c r="P434" s="12" t="str">
        <f t="shared" si="27"/>
        <v>H26.7-240829-20</v>
      </c>
    </row>
    <row r="435" spans="1:16" ht="56.25" x14ac:dyDescent="0.25">
      <c r="A435" s="26">
        <f t="shared" si="28"/>
        <v>427</v>
      </c>
      <c r="B435" s="54" t="s">
        <v>1058</v>
      </c>
      <c r="C435" s="28" t="s">
        <v>58</v>
      </c>
      <c r="D435" s="29" t="s">
        <v>59</v>
      </c>
      <c r="E435" s="30" t="s">
        <v>121</v>
      </c>
      <c r="F435" s="31" t="s">
        <v>149</v>
      </c>
      <c r="G435" s="32">
        <v>24.917999999999999</v>
      </c>
      <c r="H435" s="32">
        <v>1</v>
      </c>
      <c r="K435" s="16" t="s">
        <v>616</v>
      </c>
      <c r="L435" s="12" t="s">
        <v>12</v>
      </c>
      <c r="M435" s="12">
        <v>24</v>
      </c>
      <c r="N435" s="12" t="str">
        <f t="shared" si="25"/>
        <v>0829</v>
      </c>
      <c r="O435" s="12" t="str">
        <f t="shared" si="26"/>
        <v>21</v>
      </c>
      <c r="P435" s="12" t="str">
        <f t="shared" si="27"/>
        <v>H26.7-240829-21</v>
      </c>
    </row>
    <row r="436" spans="1:16" ht="56.25" x14ac:dyDescent="0.25">
      <c r="A436" s="26">
        <f t="shared" si="28"/>
        <v>428</v>
      </c>
      <c r="B436" s="54" t="s">
        <v>1059</v>
      </c>
      <c r="C436" s="28" t="s">
        <v>100</v>
      </c>
      <c r="D436" s="29" t="s">
        <v>101</v>
      </c>
      <c r="E436" s="30" t="s">
        <v>104</v>
      </c>
      <c r="F436" s="31" t="s">
        <v>1302</v>
      </c>
      <c r="G436" s="32">
        <v>19000</v>
      </c>
      <c r="H436" s="32">
        <v>1</v>
      </c>
      <c r="K436" s="17" t="s">
        <v>617</v>
      </c>
      <c r="L436" s="12" t="s">
        <v>12</v>
      </c>
      <c r="M436" s="12">
        <v>24</v>
      </c>
      <c r="N436" s="12" t="str">
        <f t="shared" si="25"/>
        <v>0829</v>
      </c>
      <c r="O436" s="12" t="str">
        <f t="shared" si="26"/>
        <v>10</v>
      </c>
      <c r="P436" s="12" t="str">
        <f t="shared" si="27"/>
        <v>H26.7-240829-10</v>
      </c>
    </row>
    <row r="437" spans="1:16" ht="56.25" x14ac:dyDescent="0.25">
      <c r="A437" s="26">
        <f t="shared" si="28"/>
        <v>429</v>
      </c>
      <c r="B437" s="54" t="s">
        <v>1060</v>
      </c>
      <c r="C437" s="28" t="s">
        <v>100</v>
      </c>
      <c r="D437" s="29" t="s">
        <v>101</v>
      </c>
      <c r="E437" s="30" t="s">
        <v>1250</v>
      </c>
      <c r="F437" s="31" t="s">
        <v>146</v>
      </c>
      <c r="G437" s="32">
        <v>450</v>
      </c>
      <c r="H437" s="32">
        <v>2</v>
      </c>
      <c r="K437" s="17" t="s">
        <v>618</v>
      </c>
      <c r="L437" s="12" t="s">
        <v>12</v>
      </c>
      <c r="M437" s="12">
        <v>24</v>
      </c>
      <c r="N437" s="12" t="str">
        <f t="shared" si="25"/>
        <v>0829</v>
      </c>
      <c r="O437" s="12" t="str">
        <f t="shared" si="26"/>
        <v>11</v>
      </c>
      <c r="P437" s="12" t="str">
        <f t="shared" si="27"/>
        <v>H26.7-240829-11</v>
      </c>
    </row>
    <row r="438" spans="1:16" ht="56.25" x14ac:dyDescent="0.25">
      <c r="A438" s="26">
        <f t="shared" si="28"/>
        <v>430</v>
      </c>
      <c r="B438" s="54" t="s">
        <v>1061</v>
      </c>
      <c r="C438" s="28" t="s">
        <v>1211</v>
      </c>
      <c r="D438" s="29" t="s">
        <v>1212</v>
      </c>
      <c r="E438" s="30" t="s">
        <v>124</v>
      </c>
      <c r="F438" s="31" t="s">
        <v>147</v>
      </c>
      <c r="G438" s="32">
        <v>6</v>
      </c>
      <c r="H438" s="32">
        <v>1</v>
      </c>
      <c r="K438" s="14" t="s">
        <v>619</v>
      </c>
      <c r="L438" s="12" t="s">
        <v>12</v>
      </c>
      <c r="M438" s="12">
        <v>24</v>
      </c>
      <c r="N438" s="12" t="str">
        <f t="shared" si="25"/>
        <v>0829</v>
      </c>
      <c r="O438" s="12" t="str">
        <f t="shared" si="26"/>
        <v>08</v>
      </c>
      <c r="P438" s="12" t="str">
        <f t="shared" si="27"/>
        <v>H26.7-240829-08</v>
      </c>
    </row>
    <row r="439" spans="1:16" ht="37.5" x14ac:dyDescent="0.25">
      <c r="A439" s="26">
        <f t="shared" si="28"/>
        <v>431</v>
      </c>
      <c r="B439" s="54" t="s">
        <v>1062</v>
      </c>
      <c r="C439" s="28" t="s">
        <v>1213</v>
      </c>
      <c r="D439" s="29" t="s">
        <v>1214</v>
      </c>
      <c r="E439" s="33" t="s">
        <v>119</v>
      </c>
      <c r="F439" s="33" t="s">
        <v>148</v>
      </c>
      <c r="G439" s="33">
        <v>21334</v>
      </c>
      <c r="H439" s="33">
        <v>2</v>
      </c>
      <c r="K439" s="16" t="s">
        <v>620</v>
      </c>
      <c r="L439" s="12" t="s">
        <v>12</v>
      </c>
      <c r="M439" s="12">
        <v>24</v>
      </c>
      <c r="N439" s="12" t="str">
        <f t="shared" si="25"/>
        <v>0829</v>
      </c>
      <c r="O439" s="12" t="str">
        <f t="shared" si="26"/>
        <v>15</v>
      </c>
      <c r="P439" s="12" t="str">
        <f t="shared" si="27"/>
        <v>H26.7-240829-15</v>
      </c>
    </row>
    <row r="440" spans="1:16" ht="56.25" x14ac:dyDescent="0.25">
      <c r="A440" s="26">
        <f t="shared" si="28"/>
        <v>432</v>
      </c>
      <c r="B440" s="54" t="s">
        <v>1063</v>
      </c>
      <c r="C440" s="28" t="s">
        <v>45</v>
      </c>
      <c r="D440" s="29" t="s">
        <v>46</v>
      </c>
      <c r="E440" s="30" t="s">
        <v>116</v>
      </c>
      <c r="F440" s="31" t="s">
        <v>148</v>
      </c>
      <c r="G440" s="41">
        <v>48135</v>
      </c>
      <c r="H440" s="32">
        <v>2</v>
      </c>
      <c r="K440" s="16" t="s">
        <v>621</v>
      </c>
      <c r="L440" s="12" t="s">
        <v>12</v>
      </c>
      <c r="M440" s="12">
        <v>24</v>
      </c>
      <c r="N440" s="12" t="str">
        <f t="shared" si="25"/>
        <v>0829</v>
      </c>
      <c r="O440" s="12" t="str">
        <f t="shared" si="26"/>
        <v>16</v>
      </c>
      <c r="P440" s="12" t="str">
        <f t="shared" si="27"/>
        <v>H26.7-240829-16</v>
      </c>
    </row>
    <row r="441" spans="1:16" ht="56.25" x14ac:dyDescent="0.25">
      <c r="A441" s="26">
        <f t="shared" si="28"/>
        <v>433</v>
      </c>
      <c r="B441" s="54" t="s">
        <v>1064</v>
      </c>
      <c r="C441" s="28" t="s">
        <v>45</v>
      </c>
      <c r="D441" s="29" t="s">
        <v>46</v>
      </c>
      <c r="E441" s="30" t="s">
        <v>116</v>
      </c>
      <c r="F441" s="31" t="s">
        <v>148</v>
      </c>
      <c r="G441" s="33">
        <v>675845</v>
      </c>
      <c r="H441" s="32">
        <v>3</v>
      </c>
      <c r="K441" s="16" t="s">
        <v>622</v>
      </c>
      <c r="L441" s="12" t="s">
        <v>12</v>
      </c>
      <c r="M441" s="12">
        <v>24</v>
      </c>
      <c r="N441" s="12" t="str">
        <f t="shared" si="25"/>
        <v>0829</v>
      </c>
      <c r="O441" s="12" t="str">
        <f t="shared" si="26"/>
        <v>17</v>
      </c>
      <c r="P441" s="12" t="str">
        <f t="shared" si="27"/>
        <v>H26.7-240829-17</v>
      </c>
    </row>
    <row r="442" spans="1:16" ht="56.25" x14ac:dyDescent="0.25">
      <c r="A442" s="26">
        <f t="shared" si="28"/>
        <v>434</v>
      </c>
      <c r="B442" s="54" t="s">
        <v>1065</v>
      </c>
      <c r="C442" s="28" t="s">
        <v>45</v>
      </c>
      <c r="D442" s="29" t="s">
        <v>46</v>
      </c>
      <c r="E442" s="30" t="s">
        <v>116</v>
      </c>
      <c r="F442" s="31" t="s">
        <v>148</v>
      </c>
      <c r="G442" s="33">
        <v>47272</v>
      </c>
      <c r="H442" s="32">
        <v>2</v>
      </c>
      <c r="K442" s="16" t="s">
        <v>623</v>
      </c>
      <c r="L442" s="12" t="s">
        <v>12</v>
      </c>
      <c r="M442" s="12">
        <v>24</v>
      </c>
      <c r="N442" s="12" t="str">
        <f t="shared" si="25"/>
        <v>0829</v>
      </c>
      <c r="O442" s="12" t="str">
        <f t="shared" si="26"/>
        <v>22</v>
      </c>
      <c r="P442" s="12" t="str">
        <f t="shared" si="27"/>
        <v>H26.7-240829-22</v>
      </c>
    </row>
    <row r="443" spans="1:16" ht="56.25" x14ac:dyDescent="0.25">
      <c r="A443" s="26">
        <f t="shared" si="28"/>
        <v>435</v>
      </c>
      <c r="B443" s="54" t="s">
        <v>1066</v>
      </c>
      <c r="C443" s="28" t="s">
        <v>74</v>
      </c>
      <c r="D443" s="29" t="s">
        <v>75</v>
      </c>
      <c r="E443" s="30" t="s">
        <v>139</v>
      </c>
      <c r="F443" s="33" t="s">
        <v>190</v>
      </c>
      <c r="G443" s="33">
        <v>45</v>
      </c>
      <c r="H443" s="33">
        <v>2</v>
      </c>
      <c r="K443" s="16" t="s">
        <v>624</v>
      </c>
      <c r="L443" s="12" t="s">
        <v>12</v>
      </c>
      <c r="M443" s="12">
        <v>24</v>
      </c>
      <c r="N443" s="12" t="str">
        <f t="shared" si="25"/>
        <v>0829</v>
      </c>
      <c r="O443" s="12" t="str">
        <f t="shared" si="26"/>
        <v>14</v>
      </c>
      <c r="P443" s="12" t="str">
        <f t="shared" si="27"/>
        <v>H26.7-240829-14</v>
      </c>
    </row>
    <row r="444" spans="1:16" ht="56.25" x14ac:dyDescent="0.25">
      <c r="A444" s="26">
        <f t="shared" si="28"/>
        <v>436</v>
      </c>
      <c r="B444" s="54" t="s">
        <v>1067</v>
      </c>
      <c r="C444" s="28" t="s">
        <v>31</v>
      </c>
      <c r="D444" s="29" t="s">
        <v>32</v>
      </c>
      <c r="E444" s="30" t="s">
        <v>122</v>
      </c>
      <c r="F444" s="31" t="s">
        <v>146</v>
      </c>
      <c r="G444" s="33">
        <v>140</v>
      </c>
      <c r="H444" s="32">
        <v>1</v>
      </c>
      <c r="K444" s="16" t="s">
        <v>625</v>
      </c>
      <c r="L444" s="12" t="s">
        <v>12</v>
      </c>
      <c r="M444" s="12">
        <v>24</v>
      </c>
      <c r="N444" s="12" t="str">
        <f t="shared" si="25"/>
        <v>0830</v>
      </c>
      <c r="O444" s="12" t="str">
        <f t="shared" si="26"/>
        <v>14</v>
      </c>
      <c r="P444" s="12" t="str">
        <f t="shared" si="27"/>
        <v>H26.7-240830-14</v>
      </c>
    </row>
    <row r="445" spans="1:16" ht="56.25" x14ac:dyDescent="0.25">
      <c r="A445" s="26">
        <f t="shared" si="28"/>
        <v>437</v>
      </c>
      <c r="B445" s="54" t="s">
        <v>1068</v>
      </c>
      <c r="C445" s="28" t="s">
        <v>1198</v>
      </c>
      <c r="D445" s="29" t="s">
        <v>1199</v>
      </c>
      <c r="E445" s="30" t="s">
        <v>113</v>
      </c>
      <c r="F445" s="31" t="s">
        <v>1302</v>
      </c>
      <c r="G445" s="32">
        <v>1000</v>
      </c>
      <c r="H445" s="32">
        <v>1</v>
      </c>
      <c r="K445" s="14" t="s">
        <v>626</v>
      </c>
      <c r="L445" s="12" t="s">
        <v>12</v>
      </c>
      <c r="M445" s="12">
        <v>24</v>
      </c>
      <c r="N445" s="12" t="str">
        <f t="shared" si="25"/>
        <v>0830</v>
      </c>
      <c r="O445" s="12" t="str">
        <f t="shared" si="26"/>
        <v>08</v>
      </c>
      <c r="P445" s="12" t="str">
        <f t="shared" si="27"/>
        <v>H26.7-240830-08</v>
      </c>
    </row>
    <row r="446" spans="1:16" ht="75" x14ac:dyDescent="0.25">
      <c r="A446" s="26">
        <f t="shared" si="28"/>
        <v>438</v>
      </c>
      <c r="B446" s="54" t="s">
        <v>1056</v>
      </c>
      <c r="C446" s="28" t="s">
        <v>72</v>
      </c>
      <c r="D446" s="29" t="s">
        <v>73</v>
      </c>
      <c r="E446" s="30" t="s">
        <v>1299</v>
      </c>
      <c r="F446" s="31" t="s">
        <v>147</v>
      </c>
      <c r="G446" s="32">
        <v>3630</v>
      </c>
      <c r="H446" s="32">
        <v>1</v>
      </c>
      <c r="K446" s="14" t="s">
        <v>614</v>
      </c>
      <c r="L446" s="12" t="s">
        <v>12</v>
      </c>
      <c r="M446" s="12">
        <v>24</v>
      </c>
      <c r="N446" s="12" t="str">
        <f t="shared" si="25"/>
        <v>0829</v>
      </c>
      <c r="O446" s="12" t="str">
        <f t="shared" si="26"/>
        <v>09</v>
      </c>
      <c r="P446" s="12" t="str">
        <f t="shared" si="27"/>
        <v>H26.7-240829-09</v>
      </c>
    </row>
    <row r="447" spans="1:16" ht="56.25" x14ac:dyDescent="0.25">
      <c r="A447" s="26">
        <f t="shared" si="28"/>
        <v>439</v>
      </c>
      <c r="B447" s="54" t="s">
        <v>1069</v>
      </c>
      <c r="C447" s="28" t="s">
        <v>31</v>
      </c>
      <c r="D447" s="29" t="s">
        <v>32</v>
      </c>
      <c r="E447" s="30" t="s">
        <v>115</v>
      </c>
      <c r="F447" s="31" t="s">
        <v>146</v>
      </c>
      <c r="G447" s="41">
        <v>1</v>
      </c>
      <c r="H447" s="32">
        <v>1</v>
      </c>
      <c r="K447" s="16" t="s">
        <v>627</v>
      </c>
      <c r="L447" s="12" t="s">
        <v>12</v>
      </c>
      <c r="M447" s="12">
        <v>24</v>
      </c>
      <c r="N447" s="12" t="str">
        <f t="shared" si="25"/>
        <v>0829</v>
      </c>
      <c r="O447" s="12" t="str">
        <f t="shared" si="26"/>
        <v>25</v>
      </c>
      <c r="P447" s="12" t="str">
        <f t="shared" si="27"/>
        <v>H26.7-240829-25</v>
      </c>
    </row>
    <row r="448" spans="1:16" ht="56.25" x14ac:dyDescent="0.25">
      <c r="A448" s="26">
        <f t="shared" si="28"/>
        <v>440</v>
      </c>
      <c r="B448" s="54" t="s">
        <v>1070</v>
      </c>
      <c r="C448" s="28" t="s">
        <v>31</v>
      </c>
      <c r="D448" s="29" t="s">
        <v>32</v>
      </c>
      <c r="E448" s="30" t="s">
        <v>1300</v>
      </c>
      <c r="F448" s="31" t="s">
        <v>146</v>
      </c>
      <c r="G448" s="41">
        <v>428</v>
      </c>
      <c r="H448" s="32">
        <v>1</v>
      </c>
      <c r="K448" s="16" t="s">
        <v>628</v>
      </c>
      <c r="L448" s="12" t="s">
        <v>12</v>
      </c>
      <c r="M448" s="12">
        <v>24</v>
      </c>
      <c r="N448" s="12" t="str">
        <f t="shared" si="25"/>
        <v>0829</v>
      </c>
      <c r="O448" s="12" t="str">
        <f t="shared" si="26"/>
        <v>26</v>
      </c>
      <c r="P448" s="12" t="str">
        <f t="shared" si="27"/>
        <v>H26.7-240829-26</v>
      </c>
    </row>
    <row r="449" spans="1:16" ht="37.5" x14ac:dyDescent="0.25">
      <c r="A449" s="26">
        <f t="shared" si="28"/>
        <v>441</v>
      </c>
      <c r="B449" s="54" t="s">
        <v>1071</v>
      </c>
      <c r="C449" s="28" t="s">
        <v>27</v>
      </c>
      <c r="D449" s="29" t="s">
        <v>28</v>
      </c>
      <c r="E449" s="30" t="s">
        <v>108</v>
      </c>
      <c r="F449" s="31" t="s">
        <v>147</v>
      </c>
      <c r="G449" s="32">
        <v>700</v>
      </c>
      <c r="H449" s="32">
        <v>1</v>
      </c>
      <c r="K449" s="16" t="s">
        <v>629</v>
      </c>
      <c r="L449" s="12" t="s">
        <v>12</v>
      </c>
      <c r="M449" s="12">
        <v>24</v>
      </c>
      <c r="N449" s="12" t="str">
        <f t="shared" si="25"/>
        <v>0830</v>
      </c>
      <c r="O449" s="12" t="str">
        <f t="shared" si="26"/>
        <v>13</v>
      </c>
      <c r="P449" s="12" t="str">
        <f t="shared" si="27"/>
        <v>H26.7-240830-13</v>
      </c>
    </row>
    <row r="450" spans="1:16" ht="37.5" x14ac:dyDescent="0.25">
      <c r="A450" s="26">
        <f t="shared" si="28"/>
        <v>442</v>
      </c>
      <c r="B450" s="54" t="s">
        <v>1067</v>
      </c>
      <c r="C450" s="28" t="s">
        <v>27</v>
      </c>
      <c r="D450" s="29" t="s">
        <v>160</v>
      </c>
      <c r="E450" s="30" t="s">
        <v>164</v>
      </c>
      <c r="F450" s="31" t="s">
        <v>147</v>
      </c>
      <c r="G450" s="32">
        <v>1000</v>
      </c>
      <c r="H450" s="32">
        <v>1</v>
      </c>
      <c r="K450" s="16" t="s">
        <v>625</v>
      </c>
      <c r="L450" s="12" t="s">
        <v>12</v>
      </c>
      <c r="M450" s="12">
        <v>24</v>
      </c>
      <c r="N450" s="12" t="str">
        <f t="shared" si="25"/>
        <v>0830</v>
      </c>
      <c r="O450" s="12" t="str">
        <f t="shared" si="26"/>
        <v>14</v>
      </c>
      <c r="P450" s="12" t="str">
        <f t="shared" si="27"/>
        <v>H26.7-240830-14</v>
      </c>
    </row>
    <row r="451" spans="1:16" ht="37.5" x14ac:dyDescent="0.25">
      <c r="A451" s="26">
        <f t="shared" si="28"/>
        <v>443</v>
      </c>
      <c r="B451" s="54" t="s">
        <v>1072</v>
      </c>
      <c r="C451" s="28" t="s">
        <v>70</v>
      </c>
      <c r="D451" s="29" t="s">
        <v>71</v>
      </c>
      <c r="E451" s="30" t="s">
        <v>1218</v>
      </c>
      <c r="F451" s="31" t="s">
        <v>148</v>
      </c>
      <c r="G451" s="32">
        <v>6836</v>
      </c>
      <c r="H451" s="32">
        <v>8</v>
      </c>
      <c r="K451" s="17" t="s">
        <v>630</v>
      </c>
      <c r="L451" s="12" t="s">
        <v>12</v>
      </c>
      <c r="M451" s="12">
        <v>24</v>
      </c>
      <c r="N451" s="12" t="str">
        <f t="shared" si="25"/>
        <v>0830</v>
      </c>
      <c r="O451" s="12" t="str">
        <f t="shared" si="26"/>
        <v>11</v>
      </c>
      <c r="P451" s="12" t="str">
        <f t="shared" si="27"/>
        <v>H26.7-240830-11</v>
      </c>
    </row>
    <row r="452" spans="1:16" ht="56.25" x14ac:dyDescent="0.25">
      <c r="A452" s="26">
        <f t="shared" si="28"/>
        <v>444</v>
      </c>
      <c r="B452" s="54" t="s">
        <v>1073</v>
      </c>
      <c r="C452" s="28" t="s">
        <v>80</v>
      </c>
      <c r="D452" s="29" t="s">
        <v>66</v>
      </c>
      <c r="E452" s="30" t="s">
        <v>121</v>
      </c>
      <c r="F452" s="31" t="s">
        <v>148</v>
      </c>
      <c r="G452" s="32">
        <v>98796</v>
      </c>
      <c r="H452" s="32">
        <v>1</v>
      </c>
      <c r="K452" s="15" t="s">
        <v>631</v>
      </c>
      <c r="L452" s="12" t="s">
        <v>12</v>
      </c>
      <c r="M452" s="12">
        <v>24</v>
      </c>
      <c r="N452" s="12" t="str">
        <f t="shared" si="25"/>
        <v>0830</v>
      </c>
      <c r="O452" s="12" t="str">
        <f t="shared" si="26"/>
        <v>03</v>
      </c>
      <c r="P452" s="12" t="str">
        <f t="shared" si="27"/>
        <v>H26.7-240830-03</v>
      </c>
    </row>
    <row r="453" spans="1:16" ht="56.25" x14ac:dyDescent="0.25">
      <c r="A453" s="26">
        <f t="shared" si="28"/>
        <v>445</v>
      </c>
      <c r="B453" s="54" t="s">
        <v>1074</v>
      </c>
      <c r="C453" s="28" t="s">
        <v>1215</v>
      </c>
      <c r="D453" s="29" t="s">
        <v>66</v>
      </c>
      <c r="E453" s="30" t="s">
        <v>121</v>
      </c>
      <c r="F453" s="31" t="s">
        <v>148</v>
      </c>
      <c r="G453" s="32">
        <v>98796</v>
      </c>
      <c r="H453" s="32">
        <v>1</v>
      </c>
      <c r="K453" s="15" t="s">
        <v>632</v>
      </c>
      <c r="L453" s="12" t="s">
        <v>12</v>
      </c>
      <c r="M453" s="12">
        <v>24</v>
      </c>
      <c r="N453" s="12" t="str">
        <f t="shared" si="25"/>
        <v>0830</v>
      </c>
      <c r="O453" s="12" t="str">
        <f t="shared" si="26"/>
        <v>04</v>
      </c>
      <c r="P453" s="12" t="str">
        <f t="shared" si="27"/>
        <v>H26.7-240830-04</v>
      </c>
    </row>
    <row r="454" spans="1:16" ht="56.25" x14ac:dyDescent="0.25">
      <c r="A454" s="26">
        <f t="shared" si="28"/>
        <v>446</v>
      </c>
      <c r="B454" s="54" t="s">
        <v>1075</v>
      </c>
      <c r="C454" s="28" t="s">
        <v>56</v>
      </c>
      <c r="D454" s="29" t="s">
        <v>57</v>
      </c>
      <c r="E454" s="30" t="s">
        <v>142</v>
      </c>
      <c r="F454" s="31" t="s">
        <v>147</v>
      </c>
      <c r="G454" s="32">
        <v>56514</v>
      </c>
      <c r="H454" s="32">
        <v>5</v>
      </c>
      <c r="K454" s="15" t="s">
        <v>633</v>
      </c>
      <c r="L454" s="12" t="s">
        <v>12</v>
      </c>
      <c r="M454" s="12">
        <v>24</v>
      </c>
      <c r="N454" s="12" t="str">
        <f t="shared" si="25"/>
        <v>0830</v>
      </c>
      <c r="O454" s="12" t="str">
        <f t="shared" si="26"/>
        <v>06</v>
      </c>
      <c r="P454" s="12" t="str">
        <f t="shared" si="27"/>
        <v>H26.7-240830-06</v>
      </c>
    </row>
    <row r="455" spans="1:16" ht="56.25" x14ac:dyDescent="0.25">
      <c r="A455" s="26">
        <f t="shared" si="28"/>
        <v>447</v>
      </c>
      <c r="B455" s="54" t="s">
        <v>1076</v>
      </c>
      <c r="C455" s="28" t="s">
        <v>56</v>
      </c>
      <c r="D455" s="29" t="s">
        <v>57</v>
      </c>
      <c r="E455" s="30" t="s">
        <v>142</v>
      </c>
      <c r="F455" s="31" t="s">
        <v>147</v>
      </c>
      <c r="G455" s="32">
        <v>82924</v>
      </c>
      <c r="H455" s="32">
        <v>8</v>
      </c>
      <c r="K455" s="15" t="s">
        <v>634</v>
      </c>
      <c r="L455" s="12" t="s">
        <v>12</v>
      </c>
      <c r="M455" s="12">
        <v>24</v>
      </c>
      <c r="N455" s="12" t="str">
        <f t="shared" si="25"/>
        <v>0830</v>
      </c>
      <c r="O455" s="12" t="str">
        <f t="shared" si="26"/>
        <v>16</v>
      </c>
      <c r="P455" s="12" t="str">
        <f t="shared" si="27"/>
        <v>H26.7-240830-16</v>
      </c>
    </row>
  </sheetData>
  <autoFilter ref="A8:P455">
    <filterColumn colId="11" showButton="0"/>
  </autoFilter>
  <mergeCells count="2">
    <mergeCell ref="L8:M8"/>
    <mergeCell ref="A5:H5"/>
  </mergeCells>
  <pageMargins left="0.7" right="0.7" top="0.75" bottom="0.75" header="0.3" footer="0.3"/>
  <pageSetup paperSize="9" scale="57" orientation="portrait" verticalDpi="0" r:id="rId1"/>
  <rowBreaks count="1" manualBreakCount="1">
    <brk id="22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:E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 so du lieu</vt:lpstr>
      <vt:lpstr>Sheet2</vt:lpstr>
      <vt:lpstr>'Co so du lieu'!Print_Area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2024-05-17T08:28:22Z</cp:lastPrinted>
  <dcterms:created xsi:type="dcterms:W3CDTF">2015-06-05T18:17:20Z</dcterms:created>
  <dcterms:modified xsi:type="dcterms:W3CDTF">2024-09-04T08:42:01Z</dcterms:modified>
</cp:coreProperties>
</file>